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user\Desktop\To Do List\01研發成果績效獎勵\公告\英文版\"/>
    </mc:Choice>
  </mc:AlternateContent>
  <xr:revisionPtr revIDLastSave="0" documentId="13_ncr:1_{2C5618F9-F9A5-481D-BFB0-E34505E3B6DF}" xr6:coauthVersionLast="47" xr6:coauthVersionMax="47" xr10:uidLastSave="{00000000-0000-0000-0000-000000000000}"/>
  <bookViews>
    <workbookView xWindow="-28920" yWindow="-120" windowWidth="29040" windowHeight="15720" xr2:uid="{00000000-000D-0000-FFFF-FFFF00000000}"/>
  </bookViews>
  <sheets>
    <sheet name="Application Form" sheetId="1" r:id="rId1"/>
    <sheet name="Score Reference Table" sheetId="2" r:id="rId2"/>
    <sheet name="JournalTypeAuthor SequenceBonus" sheetId="3" r:id="rId3"/>
    <sheet name="Example" sheetId="4" r:id="rId4"/>
  </sheets>
  <definedNames>
    <definedName name="_xlnm._FilterDatabase" localSheetId="0" hidden="1">'Application Form'!$M$7:$M$8</definedName>
    <definedName name="_xlnm.Print_Area" localSheetId="0">'Application Form'!$A$1:$O$22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 i="1" l="1" a="1"/>
  <c r="I7" i="1" s="1"/>
  <c r="I8" i="1" a="1"/>
  <c r="I8" i="1" s="1"/>
  <c r="I9" i="1" a="1"/>
  <c r="I9" i="1" s="1"/>
  <c r="I10" i="1" a="1"/>
  <c r="I10" i="1" s="1"/>
  <c r="I11" i="1" a="1"/>
  <c r="I11" i="1" s="1"/>
  <c r="I12" i="1" a="1"/>
  <c r="I12" i="1" s="1"/>
  <c r="I13" i="1" a="1"/>
  <c r="I13" i="1" s="1"/>
  <c r="I14" i="1" a="1"/>
  <c r="I14" i="1" s="1"/>
  <c r="I15" i="1" a="1"/>
  <c r="I15" i="1" s="1"/>
  <c r="I16" i="1" a="1"/>
  <c r="I16" i="1" s="1"/>
  <c r="I17" i="1" a="1"/>
  <c r="I17" i="1" s="1"/>
  <c r="I18" i="1" a="1"/>
  <c r="I18" i="1" s="1"/>
  <c r="P8" i="1" l="1" a="1"/>
  <c r="P8" i="1" s="1"/>
  <c r="P9" i="1" a="1"/>
  <c r="P9" i="1" s="1"/>
  <c r="P10" i="1" a="1"/>
  <c r="P10" i="1" s="1"/>
  <c r="P11" i="1" a="1"/>
  <c r="P11" i="1" s="1"/>
  <c r="P12" i="1" a="1"/>
  <c r="P12" i="1" s="1"/>
  <c r="P13" i="1" a="1"/>
  <c r="P13" i="1" s="1"/>
  <c r="P14" i="1" a="1"/>
  <c r="P14" i="1" s="1"/>
  <c r="P15" i="1" a="1"/>
  <c r="P15" i="1" s="1"/>
  <c r="P16" i="1" a="1"/>
  <c r="P16" i="1" s="1"/>
  <c r="P17" i="1" a="1"/>
  <c r="P17" i="1" s="1"/>
  <c r="P18" i="1" a="1"/>
  <c r="P18" i="1" s="1"/>
  <c r="Q16" i="1" l="1" a="1"/>
  <c r="Q16" i="1" s="1"/>
  <c r="R16" i="1" s="1"/>
  <c r="Q13" i="1" a="1"/>
  <c r="Q13" i="1" s="1"/>
  <c r="R13" i="1" s="1"/>
  <c r="Q15" i="1" a="1"/>
  <c r="Q15" i="1" s="1"/>
  <c r="R15" i="1" s="1"/>
  <c r="Q12" i="1" a="1"/>
  <c r="Q12" i="1" s="1"/>
  <c r="R12" i="1" s="1"/>
  <c r="Q14" i="1" a="1"/>
  <c r="Q14" i="1" s="1"/>
  <c r="R14" i="1" s="1"/>
  <c r="Q11" i="1" a="1"/>
  <c r="Q11" i="1" s="1"/>
  <c r="R11" i="1" s="1"/>
  <c r="Q17" i="1" a="1"/>
  <c r="Q17" i="1" s="1"/>
  <c r="R17" i="1" s="1"/>
  <c r="Q10" i="1" a="1"/>
  <c r="Q10" i="1" s="1"/>
  <c r="R10" i="1" s="1"/>
  <c r="Q9" i="1" a="1"/>
  <c r="Q9" i="1" s="1"/>
  <c r="R9" i="1" s="1"/>
  <c r="Q18" i="1" a="1"/>
  <c r="Q18" i="1" s="1"/>
  <c r="R18" i="1" s="1"/>
  <c r="Q8" i="1" a="1"/>
  <c r="Q8" i="1" s="1"/>
  <c r="R8" i="1" s="1"/>
  <c r="C9" i="2"/>
  <c r="C8" i="2"/>
  <c r="P7" i="1" a="1"/>
  <c r="P7" i="1" s="1"/>
  <c r="Q7" i="1" s="1" a="1"/>
  <c r="Q7" i="1" s="1"/>
  <c r="O12" i="1" l="1"/>
  <c r="O10" i="1"/>
  <c r="O9" i="1"/>
  <c r="O11" i="1"/>
  <c r="O16" i="1"/>
  <c r="O13" i="1"/>
  <c r="O8" i="1"/>
  <c r="O14" i="1"/>
  <c r="O17" i="1"/>
  <c r="O18" i="1"/>
  <c r="O15" i="1"/>
  <c r="R7" i="1"/>
  <c r="O7" i="1" s="1"/>
  <c r="O22"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<sst xmlns="http://schemas.openxmlformats.org/spreadsheetml/2006/main" count="155" uniqueCount="70">
  <si>
    <t>Impact Factor</t>
    <phoneticPr fontId="3" type="noConversion"/>
  </si>
  <si>
    <t>備註</t>
    <phoneticPr fontId="3" type="noConversion"/>
  </si>
  <si>
    <t>SSCI</t>
  </si>
  <si>
    <t>A&amp;HCI</t>
  </si>
  <si>
    <t>SCI(E)</t>
  </si>
  <si>
    <t>加分前分數</t>
    <phoneticPr fontId="3" type="noConversion"/>
  </si>
  <si>
    <t>加分後分數</t>
    <phoneticPr fontId="2" type="noConversion"/>
  </si>
  <si>
    <t xml:space="preserve">（16）Plos One 
（17）Royal Society Open Science 
（18）SAGE Open
（19）Sage Open Medicine 
（20）Scientific Reports 
（21）Springer Plus  
（22）Zootaxa </t>
    <phoneticPr fontId="2" type="noConversion"/>
  </si>
  <si>
    <t xml:space="preserve">（8）Frontiers 
（9）G3L Genes, Genomes, Genetics 
（10）IEEE Access 
（11）MDPI 
（12）Medicine 
（13）Oncotarget 
（14）Open Library of Humanities 
（15）Peer J 
</t>
    <phoneticPr fontId="3" type="noConversion"/>
  </si>
  <si>
    <t>Academic Research Performance(Journal Articles) Reward Points Application Form</t>
    <phoneticPr fontId="3" type="noConversion"/>
  </si>
  <si>
    <t>Year</t>
    <phoneticPr fontId="2" type="noConversion"/>
  </si>
  <si>
    <t>English:
(English name as in the published journal article)</t>
    <phoneticPr fontId="2" type="noConversion"/>
  </si>
  <si>
    <t>Chinese:
(if applicable)</t>
    <phoneticPr fontId="2" type="noConversion"/>
  </si>
  <si>
    <t>Department/Institute:</t>
  </si>
  <si>
    <t>Tel:</t>
  </si>
  <si>
    <t>Email:</t>
  </si>
  <si>
    <t>Name of
applicant</t>
    <phoneticPr fontId="3" type="noConversion"/>
  </si>
  <si>
    <t xml:space="preserve">Position
 </t>
    <phoneticPr fontId="3" type="noConversion"/>
  </si>
  <si>
    <t>Title of the Journal Article</t>
    <phoneticPr fontId="3" type="noConversion"/>
  </si>
  <si>
    <t>Journal Publication Name</t>
    <phoneticPr fontId="3" type="noConversion"/>
  </si>
  <si>
    <t>Volume, Issue, Pages          
DOI</t>
    <phoneticPr fontId="3" type="noConversion"/>
  </si>
  <si>
    <t>Journal Type
(Drop-down selection)</t>
    <phoneticPr fontId="3" type="noConversion"/>
  </si>
  <si>
    <t>Author Sequence
(Drop-down selection)</t>
    <phoneticPr fontId="3" type="noConversion"/>
  </si>
  <si>
    <t>Transnational Co-Authorship</t>
    <phoneticPr fontId="2" type="noConversion"/>
  </si>
  <si>
    <t>Approval number
(To be filled out by the Office of Research and Development)</t>
    <phoneticPr fontId="3" type="noConversion"/>
  </si>
  <si>
    <t>Application No.</t>
    <phoneticPr fontId="2" type="noConversion"/>
  </si>
  <si>
    <t>SDGs
Extra Points</t>
    <phoneticPr fontId="3" type="noConversion"/>
  </si>
  <si>
    <t>Declaration Regarding NTUST Co-Authors, please check the appropriate box concerning co-authors from NTUST:</t>
    <phoneticPr fontId="3" type="noConversion"/>
  </si>
  <si>
    <t>□ Attach the consent documents of other co-authors at NTUST (e.g. emails)
□ No co-authors at NTUST</t>
    <phoneticPr fontId="2" type="noConversion"/>
  </si>
  <si>
    <t>Score
(auto-calculated, no input required)</t>
    <phoneticPr fontId="3" type="noConversion"/>
  </si>
  <si>
    <t>Journal Tier
(auto-calculated, no input required)</t>
    <phoneticPr fontId="3" type="noConversion"/>
  </si>
  <si>
    <t>Select One for Bonus</t>
    <phoneticPr fontId="3" type="noConversion"/>
  </si>
  <si>
    <t>※ To protect the applicant's rights, please read the following declaration carefully and acknowledge:
1. I have thoroughly understood the relevant regulations in Article 2 of the 'Directives for Rewarding Research and Development Achievements of Faculty' regarding 'Journals and Publishers Ineligible for Reward' (as detailed in the reward announcement).
2. I confirm that the journal article/s for which I am applying for reward is/are not listed in the university's 'Journals and Publishers Ineligible for Reward' list (as shown on the right).
3. If any discrepancies are found, I fully consent to have the relevant reward points deducted, return the reward funds, and have the matter reported to my department head by the Office of Research and Development.
                                                                                                           Applicant's Signature：____________________________________</t>
    <phoneticPr fontId="3" type="noConversion"/>
  </si>
  <si>
    <t xml:space="preserve">※Journals and publishers not eligible for reward (including sub-journals)
（1）ACS Omega  
（2）AIP Advances 
（3）Biology Open 
（4）BMJ Open  
（5）De Gruyter Open Imprint 
（6）Elsevier Heliyon 
（7）FEBS Open Bio 
</t>
    <phoneticPr fontId="3" type="noConversion"/>
  </si>
  <si>
    <t>Procedure:   (applicant → department → college)</t>
    <phoneticPr fontId="3" type="noConversion"/>
  </si>
  <si>
    <t>Personnel Office</t>
    <phoneticPr fontId="3" type="noConversion"/>
  </si>
  <si>
    <t>Office of Research and Development</t>
    <phoneticPr fontId="3" type="noConversion"/>
  </si>
  <si>
    <t>Total score</t>
    <phoneticPr fontId="3" type="noConversion"/>
  </si>
  <si>
    <t>Stable Transnational Co-Authorship
(Within 5 years, at least 3 collaborations with the same institution) – Proof required</t>
    <phoneticPr fontId="2" type="noConversion"/>
  </si>
  <si>
    <t>Top-Tier Journal</t>
    <phoneticPr fontId="3" type="noConversion"/>
  </si>
  <si>
    <t>Journal Ranking</t>
    <phoneticPr fontId="3" type="noConversion"/>
  </si>
  <si>
    <t>Leading Journal</t>
    <phoneticPr fontId="2" type="noConversion"/>
  </si>
  <si>
    <t>Distinguished Journal</t>
    <phoneticPr fontId="3" type="noConversion"/>
  </si>
  <si>
    <t>Outstanding Journal</t>
    <phoneticPr fontId="3" type="noConversion"/>
  </si>
  <si>
    <t>Excellent Journal</t>
    <phoneticPr fontId="3" type="noConversion"/>
  </si>
  <si>
    <t>Class-A Journal</t>
    <phoneticPr fontId="3" type="noConversion"/>
  </si>
  <si>
    <t>Regular Journal</t>
    <phoneticPr fontId="3" type="noConversion"/>
  </si>
  <si>
    <t>First Author</t>
    <phoneticPr fontId="3" type="noConversion"/>
  </si>
  <si>
    <t>Corresponding Author and The first author identifies NTUST as the publishing institution.</t>
    <phoneticPr fontId="3" type="noConversion"/>
  </si>
  <si>
    <t>Corresponding Author and The first author does not identify NTUST as the publishing institution.</t>
    <phoneticPr fontId="3" type="noConversion"/>
  </si>
  <si>
    <t>Second/Third Author</t>
    <phoneticPr fontId="3" type="noConversion"/>
  </si>
  <si>
    <t>Fourth Author (Inclusive) and Thereafter</t>
    <phoneticPr fontId="3" type="noConversion"/>
  </si>
  <si>
    <t>Author Sequence</t>
    <phoneticPr fontId="3" type="noConversion"/>
  </si>
  <si>
    <t>Score</t>
    <phoneticPr fontId="3" type="noConversion"/>
  </si>
  <si>
    <t>Journal Type</t>
    <phoneticPr fontId="3" type="noConversion"/>
  </si>
  <si>
    <t>TSSCI Tier 1</t>
    <phoneticPr fontId="2" type="noConversion"/>
  </si>
  <si>
    <t>THCI Tier 1</t>
    <phoneticPr fontId="2" type="noConversion"/>
  </si>
  <si>
    <t>TSSCI Tier 2</t>
    <phoneticPr fontId="2" type="noConversion"/>
  </si>
  <si>
    <t>THCI Tier 2</t>
    <phoneticPr fontId="2" type="noConversion"/>
  </si>
  <si>
    <t>Yes</t>
    <phoneticPr fontId="2" type="noConversion"/>
  </si>
  <si>
    <t>No</t>
    <phoneticPr fontId="2" type="noConversion"/>
  </si>
  <si>
    <t>Bonus</t>
    <phoneticPr fontId="2" type="noConversion"/>
  </si>
  <si>
    <t>Regular Faculty
□Full-time Faculty
□Contract Faculty  
□Contract Researcher</t>
    <phoneticPr fontId="2" type="noConversion"/>
  </si>
  <si>
    <t>□ Chair professor
□ Distinguished professor   
 reward application period：               
__________________</t>
    <phoneticPr fontId="2" type="noConversion"/>
  </si>
  <si>
    <t>□ Excellent research award-winning faculty
□ Outstanding research award-winning faculty
 reward application period： 
____________________</t>
    <phoneticPr fontId="2" type="noConversion"/>
  </si>
  <si>
    <t>□ Retired in the current academic year
 Retirement Date:：__________   
□ Resigned in the current academic year
 Resignation Date：__________</t>
    <phoneticPr fontId="2" type="noConversion"/>
  </si>
  <si>
    <t>※ Retired or resigned faculty members must have met the qualifications listed on the left during their active service to be eligible to apply.</t>
    <phoneticPr fontId="2" type="noConversion"/>
  </si>
  <si>
    <t>Chair professors and distinguished professors are not eligible to apply.</t>
    <phoneticPr fontId="3" type="noConversion"/>
  </si>
  <si>
    <t>Chair professors, distinguished professors, as well as recipients of outstanding research awards, research awards, excellent research awards, and creative work awards are not eligible to apply.</t>
    <phoneticPr fontId="3" type="noConversion"/>
  </si>
  <si>
    <r>
      <t>Category Rank
(See "</t>
    </r>
    <r>
      <rPr>
        <b/>
        <sz val="12"/>
        <color rgb="FFC00000"/>
        <rFont val="微軟正黑體"/>
        <family val="2"/>
        <charset val="136"/>
      </rPr>
      <t>Example</t>
    </r>
    <r>
      <rPr>
        <b/>
        <sz val="12"/>
        <rFont val="微軟正黑體"/>
        <family val="2"/>
        <charset val="136"/>
      </rPr>
      <t>")</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</si>
</sst>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8" formatCode="0.00_);[Red]\(0.00\)"/>
  </numFmts>
  <fonts count="17" x14ac:knownFonts="1">
    <font>
      <sz val="11"/>
      <color theme="1"/>
      <name val="新細明體"/>
      <family val="2"/>
      <scheme val="minor"/>
    </font>
    <font>
      <sz val="11"/>
      <color theme="1"/>
      <name val="新細明體"/>
      <family val="2"/>
      <scheme val="minor"/>
    </font>
    <font>
      <sz val="9"/>
      <name val="新細明體"/>
      <family val="3"/>
      <charset val="136"/>
      <scheme val="minor"/>
    </font>
    <font>
      <sz val="9"/>
      <name val="新細明體"/>
      <family val="2"/>
      <charset val="136"/>
      <scheme val="minor"/>
    </font>
    <font>
      <sz val="12"/>
      <color theme="1"/>
      <name val="微軟正黑體"/>
      <family val="2"/>
      <charset val="136"/>
    </font>
    <font>
      <b/>
      <sz val="12"/>
      <color theme="1"/>
      <name val="微軟正黑體"/>
      <family val="2"/>
      <charset val="136"/>
    </font>
    <font>
      <sz val="12"/>
      <name val="微軟正黑體"/>
      <family val="2"/>
      <charset val="136"/>
    </font>
    <font>
      <b/>
      <sz val="12"/>
      <name val="微軟正黑體"/>
      <family val="2"/>
      <charset val="136"/>
    </font>
    <font>
      <sz val="10"/>
      <color theme="1"/>
      <name val="微軟正黑體"/>
      <family val="2"/>
      <charset val="136"/>
    </font>
    <font>
      <sz val="10"/>
      <color rgb="FFFF0000"/>
      <name val="微軟正黑體"/>
      <family val="2"/>
      <charset val="136"/>
    </font>
    <font>
      <sz val="12"/>
      <color theme="1"/>
      <name val="新細明體"/>
      <family val="1"/>
      <charset val="136"/>
    </font>
    <font>
      <sz val="12"/>
      <color theme="1"/>
      <name val="新細明體"/>
      <family val="1"/>
      <charset val="136"/>
      <scheme val="major"/>
    </font>
    <font>
      <sz val="11"/>
      <color theme="1"/>
      <name val="微軟正黑體"/>
      <family val="2"/>
      <charset val="136"/>
    </font>
    <font>
      <b/>
      <sz val="14"/>
      <name val="微軟正黑體"/>
      <family val="2"/>
      <charset val="136"/>
    </font>
    <font>
      <sz val="11"/>
      <name val="新細明體"/>
      <family val="2"/>
      <scheme val="minor"/>
    </font>
    <font>
      <b/>
      <sz val="12"/>
      <color rgb="FFC00000"/>
      <name val="微軟正黑體"/>
      <family val="2"/>
      <charset val="136"/>
    </font>
    <font>
      <sz val="12"/>
      <color rgb="FFC00000"/>
      <name val="微軟正黑體"/>
      <family val="2"/>
      <charset val="136"/>
    </font>
  </fonts>
  <fills count="6">
    <fill>
      <patternFill patternType="none"/>
    </fill>
    <fill>
      <patternFill patternType="gray125"/>
    </fill>
    <fill>
      <patternFill patternType="solid">
        <fgColor theme="4"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theme="7"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alignment vertical="center"/>
    </xf>
  </cellStyleXfs>
  <cellXfs count="127">
    <xf numFmtId="0" fontId="0" fillId="0" borderId="0" xfId="0"/>
    <xf numFmtId="0" fontId="10" fillId="0" borderId="4" xfId="0" applyFont="1" applyBorder="1" applyAlignment="1">
      <alignment vertical="center"/>
    </xf>
    <xf numFmtId="0" fontId="10" fillId="0" borderId="1" xfId="0" applyFont="1" applyBorder="1" applyAlignment="1">
      <alignment vertical="center"/>
    </xf>
    <xf numFmtId="0" fontId="11" fillId="0" borderId="15" xfId="0" applyFont="1" applyBorder="1" applyAlignment="1">
      <alignment horizontal="left" vertical="top" wrapText="1"/>
    </xf>
    <xf numFmtId="0" fontId="10" fillId="0" borderId="16" xfId="0" applyFont="1" applyBorder="1" applyAlignment="1">
      <alignment vertical="center"/>
    </xf>
    <xf numFmtId="0" fontId="10" fillId="0" borderId="0" xfId="0" applyFont="1" applyBorder="1" applyAlignment="1">
      <alignment vertical="center"/>
    </xf>
    <xf numFmtId="0" fontId="10" fillId="0" borderId="19" xfId="0" applyFont="1" applyBorder="1" applyAlignment="1">
      <alignment vertical="center"/>
    </xf>
    <xf numFmtId="0" fontId="10" fillId="3" borderId="5" xfId="0" applyFont="1" applyFill="1" applyBorder="1" applyAlignment="1">
      <alignment vertical="center"/>
    </xf>
    <xf numFmtId="0" fontId="10" fillId="3" borderId="5" xfId="0" applyFont="1" applyFill="1" applyBorder="1" applyAlignment="1">
      <alignment horizontal="center" vertical="center"/>
    </xf>
    <xf numFmtId="0" fontId="11" fillId="0" borderId="15" xfId="0" applyFont="1" applyBorder="1" applyAlignment="1">
      <alignment vertical="center"/>
    </xf>
    <xf numFmtId="0" fontId="0" fillId="0" borderId="21" xfId="0" applyBorder="1"/>
    <xf numFmtId="0" fontId="10" fillId="0" borderId="2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11" fillId="0" borderId="25" xfId="0" applyFont="1" applyBorder="1" applyAlignment="1">
      <alignment vertical="center"/>
    </xf>
    <xf numFmtId="0" fontId="0" fillId="0" borderId="0" xfId="0" applyBorder="1"/>
    <xf numFmtId="0" fontId="5" fillId="0" borderId="6" xfId="0" applyFont="1" applyBorder="1" applyAlignment="1" applyProtection="1">
      <alignment horizontal="center" vertical="center" wrapText="1"/>
    </xf>
    <xf numFmtId="0" fontId="0" fillId="0" borderId="0" xfId="0" applyProtection="1">
      <protection locked="0" hidden="1"/>
    </xf>
    <xf numFmtId="0" fontId="0" fillId="0" borderId="0" xfId="0" applyProtection="1">
      <protection locked="0"/>
    </xf>
    <xf numFmtId="0" fontId="4" fillId="0" borderId="1" xfId="0" applyFont="1" applyBorder="1" applyAlignment="1" applyProtection="1">
      <alignment horizontal="center" vertical="center"/>
      <protection locked="0" hidden="1"/>
    </xf>
    <xf numFmtId="0" fontId="12" fillId="0" borderId="1" xfId="0" applyFont="1" applyBorder="1" applyAlignment="1" applyProtection="1">
      <alignment horizontal="center" vertical="center"/>
      <protection locked="0" hidden="1"/>
    </xf>
    <xf numFmtId="0" fontId="6" fillId="0" borderId="6" xfId="0" applyFont="1" applyBorder="1" applyAlignment="1" applyProtection="1">
      <alignment horizontal="center" vertical="center" wrapText="1"/>
      <protection locked="0" hidden="1"/>
    </xf>
    <xf numFmtId="176" fontId="6" fillId="0" borderId="6" xfId="1" applyNumberFormat="1" applyFont="1" applyFill="1" applyBorder="1" applyAlignment="1" applyProtection="1">
      <alignment horizontal="center" vertical="center" wrapText="1"/>
      <protection locked="0" hidden="1"/>
    </xf>
    <xf numFmtId="0" fontId="6" fillId="0" borderId="6" xfId="0" applyFont="1" applyBorder="1" applyAlignment="1" applyProtection="1">
      <alignment horizontal="center" vertical="center"/>
      <protection locked="0" hidden="1"/>
    </xf>
    <xf numFmtId="1" fontId="4" fillId="0" borderId="1" xfId="0" quotePrefix="1" applyNumberFormat="1" applyFont="1" applyBorder="1" applyAlignment="1" applyProtection="1">
      <alignment horizontal="center" vertical="center" wrapText="1"/>
      <protection locked="0" hidden="1"/>
    </xf>
    <xf numFmtId="0" fontId="6" fillId="0" borderId="0" xfId="0" applyFont="1" applyAlignment="1" applyProtection="1">
      <alignment vertical="center"/>
      <protection locked="0"/>
    </xf>
    <xf numFmtId="0" fontId="9"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8"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6" fillId="0" borderId="1" xfId="0" applyFont="1" applyBorder="1" applyAlignment="1" applyProtection="1">
      <alignment horizontal="center" vertical="center"/>
      <protection locked="0" hidden="1"/>
    </xf>
    <xf numFmtId="0" fontId="6" fillId="0" borderId="1" xfId="0" applyFont="1" applyBorder="1" applyAlignment="1" applyProtection="1">
      <alignment horizontal="center" vertical="center" wrapText="1"/>
      <protection locked="0" hidden="1"/>
    </xf>
    <xf numFmtId="0" fontId="6" fillId="4" borderId="1" xfId="0" applyFont="1" applyFill="1" applyBorder="1" applyAlignment="1" applyProtection="1">
      <alignment horizontal="center" vertical="center" wrapText="1"/>
      <protection locked="0" hidden="1"/>
    </xf>
    <xf numFmtId="0" fontId="6" fillId="4" borderId="6" xfId="0" applyFont="1" applyFill="1" applyBorder="1" applyAlignment="1" applyProtection="1">
      <alignment horizontal="center" vertical="center" wrapText="1"/>
      <protection locked="0" hidden="1"/>
    </xf>
    <xf numFmtId="0" fontId="6" fillId="2" borderId="6" xfId="0" applyFont="1" applyFill="1" applyBorder="1" applyAlignment="1" applyProtection="1">
      <alignment horizontal="center" vertical="center" wrapText="1"/>
      <protection hidden="1"/>
    </xf>
    <xf numFmtId="0" fontId="6" fillId="2" borderId="6" xfId="0" applyFont="1" applyFill="1" applyBorder="1" applyAlignment="1" applyProtection="1">
      <alignment horizontal="center" vertical="center"/>
      <protection hidden="1"/>
    </xf>
    <xf numFmtId="0" fontId="4" fillId="0" borderId="6" xfId="0" applyFont="1" applyBorder="1" applyAlignment="1" applyProtection="1">
      <alignment horizontal="center" vertical="center"/>
      <protection hidden="1"/>
    </xf>
    <xf numFmtId="0" fontId="6" fillId="0" borderId="6" xfId="0" applyFont="1" applyBorder="1" applyAlignment="1" applyProtection="1">
      <alignment horizontal="left" vertical="center" wrapText="1"/>
      <protection locked="0"/>
    </xf>
    <xf numFmtId="49" fontId="6" fillId="0" borderId="6" xfId="1" applyNumberFormat="1" applyFont="1" applyFill="1" applyBorder="1" applyAlignment="1" applyProtection="1">
      <alignment horizontal="center" vertical="center" wrapText="1"/>
      <protection locked="0" hidden="1"/>
    </xf>
    <xf numFmtId="0" fontId="7" fillId="5" borderId="1" xfId="0" applyFont="1" applyFill="1" applyBorder="1" applyAlignment="1" applyProtection="1">
      <alignment vertical="center" wrapText="1"/>
      <protection hidden="1"/>
    </xf>
    <xf numFmtId="0" fontId="7" fillId="5" borderId="1" xfId="0" applyFont="1" applyFill="1" applyBorder="1" applyAlignment="1" applyProtection="1">
      <alignment horizontal="left" vertical="center" wrapText="1"/>
      <protection hidden="1"/>
    </xf>
    <xf numFmtId="0" fontId="10" fillId="0" borderId="22" xfId="0" applyFont="1" applyBorder="1" applyAlignment="1">
      <alignment vertical="center" wrapText="1"/>
    </xf>
    <xf numFmtId="0" fontId="4" fillId="0" borderId="1" xfId="0" applyFont="1" applyBorder="1" applyAlignment="1" applyProtection="1">
      <alignment vertical="center"/>
      <protection locked="0"/>
    </xf>
    <xf numFmtId="0" fontId="7" fillId="2" borderId="1" xfId="0" applyFont="1" applyFill="1" applyBorder="1" applyAlignment="1" applyProtection="1">
      <alignment horizontal="center" vertical="center" wrapText="1"/>
      <protection hidden="1"/>
    </xf>
    <xf numFmtId="0" fontId="15" fillId="2" borderId="1" xfId="0" applyFont="1" applyFill="1" applyBorder="1" applyAlignment="1" applyProtection="1">
      <alignment horizontal="center" vertical="center" wrapText="1"/>
      <protection hidden="1"/>
    </xf>
    <xf numFmtId="0" fontId="7" fillId="5" borderId="1" xfId="0" applyFont="1" applyFill="1" applyBorder="1" applyAlignment="1" applyProtection="1">
      <alignment horizontal="center" vertical="center" wrapText="1"/>
      <protection hidden="1"/>
    </xf>
    <xf numFmtId="0" fontId="7" fillId="5" borderId="1" xfId="0" applyFont="1" applyFill="1" applyBorder="1" applyAlignment="1" applyProtection="1">
      <alignment horizontal="center" vertical="center"/>
      <protection hidden="1"/>
    </xf>
    <xf numFmtId="0" fontId="0" fillId="0" borderId="1" xfId="0" applyBorder="1"/>
    <xf numFmtId="0" fontId="0" fillId="0" borderId="6" xfId="0" applyBorder="1"/>
    <xf numFmtId="0" fontId="10" fillId="0" borderId="6" xfId="0" applyFont="1" applyBorder="1" applyAlignment="1">
      <alignment vertical="center"/>
    </xf>
    <xf numFmtId="0" fontId="11" fillId="0" borderId="27" xfId="0" applyFont="1" applyBorder="1" applyAlignment="1">
      <alignment vertical="center"/>
    </xf>
    <xf numFmtId="0" fontId="11" fillId="0" borderId="28" xfId="0" applyFont="1" applyBorder="1" applyAlignment="1">
      <alignment vertical="center"/>
    </xf>
    <xf numFmtId="0" fontId="0" fillId="0" borderId="29" xfId="0" applyBorder="1"/>
    <xf numFmtId="0" fontId="4" fillId="4" borderId="2" xfId="0" applyFont="1" applyFill="1" applyBorder="1" applyAlignment="1" applyProtection="1">
      <alignment horizontal="left" vertical="top" wrapText="1"/>
    </xf>
    <xf numFmtId="0" fontId="4" fillId="4" borderId="3" xfId="0" applyFont="1" applyFill="1" applyBorder="1" applyAlignment="1" applyProtection="1">
      <alignment horizontal="left" vertical="top" wrapText="1"/>
    </xf>
    <xf numFmtId="0" fontId="4" fillId="4" borderId="3" xfId="0" applyFont="1" applyFill="1" applyBorder="1" applyAlignment="1" applyProtection="1">
      <alignment horizontal="left" vertical="top"/>
    </xf>
    <xf numFmtId="0" fontId="4" fillId="4" borderId="4" xfId="0" applyFont="1" applyFill="1" applyBorder="1" applyAlignment="1" applyProtection="1">
      <alignment horizontal="left" vertical="top"/>
    </xf>
    <xf numFmtId="0" fontId="7" fillId="2" borderId="1" xfId="0" applyFont="1" applyFill="1" applyBorder="1" applyAlignment="1" applyProtection="1">
      <alignment horizontal="center" vertical="center" wrapText="1"/>
      <protection hidden="1"/>
    </xf>
    <xf numFmtId="0" fontId="7" fillId="4" borderId="2" xfId="0" applyFont="1" applyFill="1" applyBorder="1" applyAlignment="1" applyProtection="1">
      <alignment horizontal="center" vertical="center"/>
      <protection locked="0" hidden="1"/>
    </xf>
    <xf numFmtId="0" fontId="7" fillId="4" borderId="4" xfId="0" applyFont="1" applyFill="1" applyBorder="1" applyAlignment="1" applyProtection="1">
      <alignment horizontal="center" vertical="center"/>
      <protection locked="0" hidden="1"/>
    </xf>
    <xf numFmtId="0" fontId="6" fillId="4" borderId="2" xfId="0" applyFont="1" applyFill="1" applyBorder="1" applyAlignment="1" applyProtection="1">
      <alignment horizontal="center" vertical="center"/>
      <protection locked="0" hidden="1"/>
    </xf>
    <xf numFmtId="0" fontId="6" fillId="4" borderId="3" xfId="0" applyFont="1" applyFill="1" applyBorder="1" applyAlignment="1" applyProtection="1">
      <alignment horizontal="center" vertical="center"/>
      <protection locked="0" hidden="1"/>
    </xf>
    <xf numFmtId="0" fontId="6" fillId="4" borderId="4" xfId="0" applyFont="1" applyFill="1" applyBorder="1" applyAlignment="1" applyProtection="1">
      <alignment horizontal="center" vertical="center"/>
      <protection locked="0" hidden="1"/>
    </xf>
    <xf numFmtId="49" fontId="6" fillId="4" borderId="2" xfId="0" applyNumberFormat="1" applyFont="1" applyFill="1" applyBorder="1" applyAlignment="1" applyProtection="1">
      <alignment horizontal="center" vertical="center"/>
      <protection locked="0" hidden="1"/>
    </xf>
    <xf numFmtId="49" fontId="6" fillId="4" borderId="3" xfId="0" applyNumberFormat="1" applyFont="1" applyFill="1" applyBorder="1" applyAlignment="1" applyProtection="1">
      <alignment horizontal="center" vertical="center"/>
      <protection locked="0" hidden="1"/>
    </xf>
    <xf numFmtId="49" fontId="6" fillId="4" borderId="4" xfId="0" applyNumberFormat="1" applyFont="1" applyFill="1" applyBorder="1" applyAlignment="1" applyProtection="1">
      <alignment horizontal="center" vertical="center"/>
      <protection locked="0" hidden="1"/>
    </xf>
    <xf numFmtId="0" fontId="4" fillId="0" borderId="2" xfId="0" applyFont="1" applyBorder="1" applyAlignment="1" applyProtection="1">
      <alignment horizontal="left" vertical="top" wrapText="1"/>
    </xf>
    <xf numFmtId="0" fontId="0" fillId="0" borderId="3" xfId="0" applyBorder="1" applyAlignment="1" applyProtection="1">
      <alignment horizontal="left" vertical="top" wrapText="1"/>
    </xf>
    <xf numFmtId="0" fontId="0" fillId="0" borderId="3" xfId="0" applyBorder="1" applyAlignment="1" applyProtection="1">
      <alignment horizontal="left" vertical="top"/>
    </xf>
    <xf numFmtId="0" fontId="0" fillId="0" borderId="4" xfId="0" applyBorder="1" applyAlignment="1" applyProtection="1">
      <alignment horizontal="left" vertical="top"/>
    </xf>
    <xf numFmtId="0" fontId="7" fillId="2" borderId="5" xfId="0" applyFont="1" applyFill="1" applyBorder="1" applyAlignment="1" applyProtection="1">
      <alignment horizontal="center" vertical="center" wrapText="1"/>
      <protection hidden="1"/>
    </xf>
    <xf numFmtId="0" fontId="14" fillId="0" borderId="6" xfId="0" applyFont="1" applyBorder="1" applyAlignment="1" applyProtection="1">
      <alignment horizontal="center" vertical="center" wrapText="1"/>
      <protection hidden="1"/>
    </xf>
    <xf numFmtId="0" fontId="0" fillId="4" borderId="3" xfId="0" applyFill="1" applyBorder="1" applyAlignment="1" applyProtection="1">
      <alignment horizontal="left" vertical="center" wrapText="1"/>
      <protection locked="0" hidden="1"/>
    </xf>
    <xf numFmtId="0" fontId="14" fillId="5" borderId="8" xfId="0" applyFont="1" applyFill="1" applyBorder="1" applyAlignment="1" applyProtection="1">
      <alignment horizontal="left" vertical="center" wrapText="1"/>
      <protection locked="0"/>
    </xf>
    <xf numFmtId="0" fontId="14" fillId="5" borderId="11" xfId="0" applyFont="1" applyFill="1" applyBorder="1" applyAlignment="1" applyProtection="1">
      <alignment horizontal="left" vertical="center" wrapText="1"/>
      <protection locked="0"/>
    </xf>
    <xf numFmtId="0" fontId="14" fillId="5" borderId="13" xfId="0" applyFont="1" applyFill="1" applyBorder="1" applyAlignment="1" applyProtection="1">
      <alignment horizontal="left" vertical="center" wrapText="1"/>
      <protection locked="0"/>
    </xf>
    <xf numFmtId="0" fontId="14" fillId="5" borderId="10" xfId="0" applyFont="1" applyFill="1" applyBorder="1" applyAlignment="1" applyProtection="1">
      <alignment horizontal="left" vertical="center" wrapText="1"/>
      <protection locked="0"/>
    </xf>
    <xf numFmtId="0" fontId="14" fillId="5" borderId="12" xfId="0" applyFont="1" applyFill="1" applyBorder="1" applyAlignment="1" applyProtection="1">
      <alignment horizontal="left" vertical="center" wrapText="1"/>
      <protection locked="0"/>
    </xf>
    <xf numFmtId="0" fontId="14" fillId="5" borderId="14" xfId="0" applyFont="1" applyFill="1" applyBorder="1" applyAlignment="1" applyProtection="1">
      <alignment horizontal="left" vertical="center" wrapText="1"/>
      <protection locked="0"/>
    </xf>
    <xf numFmtId="0" fontId="14" fillId="5" borderId="5" xfId="0" applyFont="1" applyFill="1" applyBorder="1" applyAlignment="1" applyProtection="1">
      <alignment horizontal="left" vertical="center" wrapText="1"/>
      <protection locked="0"/>
    </xf>
    <xf numFmtId="0" fontId="14" fillId="5" borderId="26" xfId="0" applyFont="1" applyFill="1" applyBorder="1" applyAlignment="1" applyProtection="1">
      <alignment vertical="center"/>
      <protection locked="0"/>
    </xf>
    <xf numFmtId="0" fontId="14" fillId="5" borderId="6" xfId="0" applyFont="1" applyFill="1" applyBorder="1" applyAlignment="1" applyProtection="1">
      <alignment vertical="center"/>
      <protection locked="0"/>
    </xf>
    <xf numFmtId="0" fontId="13" fillId="0" borderId="0" xfId="0" applyFont="1" applyAlignment="1" applyProtection="1">
      <alignment horizontal="center" vertical="center"/>
    </xf>
    <xf numFmtId="0" fontId="15" fillId="0" borderId="8" xfId="0" applyFont="1" applyBorder="1" applyAlignment="1" applyProtection="1">
      <alignment vertical="center" wrapText="1"/>
    </xf>
    <xf numFmtId="0" fontId="16" fillId="0" borderId="9" xfId="0" applyFont="1" applyBorder="1" applyAlignment="1" applyProtection="1">
      <alignment vertical="center" wrapText="1"/>
    </xf>
    <xf numFmtId="0" fontId="16" fillId="0" borderId="10" xfId="0" applyFont="1" applyBorder="1" applyAlignment="1" applyProtection="1">
      <alignment vertical="center" wrapText="1"/>
    </xf>
    <xf numFmtId="0" fontId="16" fillId="0" borderId="11" xfId="0" applyFont="1" applyBorder="1" applyAlignment="1" applyProtection="1">
      <alignment vertical="center" wrapText="1"/>
    </xf>
    <xf numFmtId="0" fontId="16" fillId="0" borderId="0" xfId="0" applyFont="1" applyBorder="1" applyAlignment="1" applyProtection="1">
      <alignment vertical="center" wrapText="1"/>
    </xf>
    <xf numFmtId="0" fontId="16" fillId="0" borderId="12" xfId="0" applyFont="1" applyBorder="1" applyAlignment="1" applyProtection="1">
      <alignment vertical="center" wrapText="1"/>
    </xf>
    <xf numFmtId="0" fontId="16" fillId="0" borderId="13" xfId="0" applyFont="1" applyBorder="1" applyAlignment="1" applyProtection="1">
      <alignment vertical="center" wrapText="1"/>
    </xf>
    <xf numFmtId="0" fontId="16" fillId="0" borderId="7" xfId="0" applyFont="1" applyBorder="1" applyAlignment="1" applyProtection="1">
      <alignment vertical="center" wrapText="1"/>
    </xf>
    <xf numFmtId="0" fontId="16" fillId="0" borderId="14" xfId="0" applyFont="1" applyBorder="1" applyAlignment="1" applyProtection="1">
      <alignment vertical="center" wrapText="1"/>
    </xf>
    <xf numFmtId="0" fontId="15" fillId="0" borderId="8" xfId="0" applyFont="1" applyBorder="1" applyAlignment="1" applyProtection="1">
      <alignment horizontal="left" vertical="top" wrapText="1"/>
    </xf>
    <xf numFmtId="0" fontId="15" fillId="0" borderId="9" xfId="0" applyFont="1" applyBorder="1" applyAlignment="1" applyProtection="1">
      <alignment horizontal="left" vertical="top" wrapText="1"/>
    </xf>
    <xf numFmtId="0" fontId="15" fillId="0" borderId="11" xfId="0" applyFont="1" applyBorder="1" applyAlignment="1" applyProtection="1">
      <alignment horizontal="left" vertical="top" wrapText="1"/>
    </xf>
    <xf numFmtId="0" fontId="15" fillId="0" borderId="0" xfId="0" applyFont="1" applyBorder="1" applyAlignment="1" applyProtection="1">
      <alignment horizontal="left" vertical="top" wrapText="1"/>
    </xf>
    <xf numFmtId="0" fontId="15" fillId="0" borderId="13" xfId="0" applyFont="1" applyBorder="1" applyAlignment="1" applyProtection="1">
      <alignment horizontal="left" vertical="top" wrapText="1"/>
    </xf>
    <xf numFmtId="0" fontId="15" fillId="0" borderId="7" xfId="0" applyFont="1" applyBorder="1" applyAlignment="1" applyProtection="1">
      <alignment horizontal="left" vertical="top" wrapText="1"/>
    </xf>
    <xf numFmtId="0" fontId="15" fillId="0" borderId="9" xfId="0" applyFont="1" applyBorder="1" applyAlignment="1" applyProtection="1">
      <alignment horizontal="left" vertical="center" wrapText="1"/>
    </xf>
    <xf numFmtId="0" fontId="15" fillId="0" borderId="10" xfId="0" applyFont="1" applyBorder="1" applyAlignment="1" applyProtection="1">
      <alignment horizontal="left" vertical="center" wrapText="1"/>
    </xf>
    <xf numFmtId="0" fontId="15" fillId="0" borderId="0" xfId="0" applyFont="1" applyBorder="1" applyAlignment="1" applyProtection="1">
      <alignment horizontal="left" vertical="center" wrapText="1"/>
    </xf>
    <xf numFmtId="0" fontId="15" fillId="0" borderId="12" xfId="0" applyFont="1" applyBorder="1" applyAlignment="1" applyProtection="1">
      <alignment horizontal="left" vertical="center" wrapText="1"/>
    </xf>
    <xf numFmtId="0" fontId="15" fillId="0" borderId="7" xfId="0" applyFont="1" applyBorder="1" applyAlignment="1" applyProtection="1">
      <alignment horizontal="left" vertical="center" wrapText="1"/>
    </xf>
    <xf numFmtId="0" fontId="15" fillId="0" borderId="14" xfId="0" applyFont="1" applyBorder="1" applyAlignment="1" applyProtection="1">
      <alignment horizontal="left" vertical="center" wrapText="1"/>
    </xf>
    <xf numFmtId="0" fontId="7" fillId="5" borderId="5" xfId="0" applyFont="1" applyFill="1" applyBorder="1" applyAlignment="1" applyProtection="1">
      <alignment horizontal="center" vertical="center" wrapText="1"/>
      <protection hidden="1"/>
    </xf>
    <xf numFmtId="0" fontId="7" fillId="5" borderId="26" xfId="0" applyFont="1" applyFill="1" applyBorder="1" applyAlignment="1" applyProtection="1">
      <alignment horizontal="center" vertical="center"/>
      <protection hidden="1"/>
    </xf>
    <xf numFmtId="0" fontId="14" fillId="5" borderId="6" xfId="0"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locked="0"/>
    </xf>
    <xf numFmtId="0" fontId="7" fillId="5" borderId="5" xfId="0" applyFont="1" applyFill="1" applyBorder="1" applyAlignment="1" applyProtection="1">
      <alignment horizontal="center" vertical="center" wrapText="1"/>
    </xf>
    <xf numFmtId="0" fontId="14" fillId="5" borderId="26" xfId="0" applyFont="1" applyFill="1" applyBorder="1" applyAlignment="1" applyProtection="1">
      <alignment vertical="center" wrapText="1"/>
    </xf>
    <xf numFmtId="0" fontId="14" fillId="5" borderId="6" xfId="0" applyFont="1" applyFill="1" applyBorder="1" applyAlignment="1" applyProtection="1">
      <alignment vertical="center" wrapText="1"/>
    </xf>
    <xf numFmtId="0" fontId="15" fillId="0" borderId="5" xfId="0" applyFont="1" applyBorder="1" applyAlignment="1" applyProtection="1">
      <alignment horizontal="left" vertical="center" wrapText="1"/>
      <protection hidden="1"/>
    </xf>
    <xf numFmtId="0" fontId="15" fillId="0" borderId="26" xfId="0" applyFont="1" applyBorder="1" applyAlignment="1" applyProtection="1">
      <alignment horizontal="left" vertical="center" wrapText="1"/>
      <protection hidden="1"/>
    </xf>
    <xf numFmtId="0" fontId="15" fillId="0" borderId="6" xfId="0" applyFont="1" applyBorder="1" applyAlignment="1" applyProtection="1">
      <alignment horizontal="left" vertical="center" wrapText="1"/>
      <protection hidden="1"/>
    </xf>
    <xf numFmtId="0" fontId="15" fillId="2" borderId="1" xfId="0" applyFont="1" applyFill="1" applyBorder="1" applyAlignment="1" applyProtection="1">
      <alignment horizontal="center" vertical="center" wrapText="1"/>
      <protection hidden="1"/>
    </xf>
    <xf numFmtId="0" fontId="7" fillId="5" borderId="6" xfId="0" applyFont="1" applyFill="1" applyBorder="1" applyAlignment="1" applyProtection="1">
      <alignment horizontal="center" vertical="center"/>
      <protection hidden="1"/>
    </xf>
    <xf numFmtId="0" fontId="4" fillId="5" borderId="2" xfId="0" applyFont="1" applyFill="1" applyBorder="1" applyAlignment="1" applyProtection="1">
      <alignment horizontal="center" vertical="center"/>
      <protection hidden="1"/>
    </xf>
    <xf numFmtId="0" fontId="4" fillId="5" borderId="4" xfId="0" applyFont="1" applyFill="1" applyBorder="1" applyAlignment="1" applyProtection="1">
      <alignment horizontal="center" vertical="center"/>
      <protection hidden="1"/>
    </xf>
    <xf numFmtId="0" fontId="7" fillId="5" borderId="2" xfId="0" applyFont="1" applyFill="1" applyBorder="1" applyAlignment="1" applyProtection="1">
      <alignment horizontal="center" vertical="center"/>
      <protection hidden="1"/>
    </xf>
    <xf numFmtId="0" fontId="7" fillId="5" borderId="4" xfId="0" applyFont="1" applyFill="1" applyBorder="1" applyAlignment="1" applyProtection="1">
      <alignment horizontal="center" vertical="center"/>
      <protection hidden="1"/>
    </xf>
    <xf numFmtId="178" fontId="6" fillId="0" borderId="6" xfId="1" applyNumberFormat="1" applyFont="1" applyFill="1" applyBorder="1" applyAlignment="1" applyProtection="1">
      <alignment horizontal="center" vertical="center" wrapText="1"/>
      <protection locked="0" hidden="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381000</xdr:colOff>
      <xdr:row>2</xdr:row>
      <xdr:rowOff>9525</xdr:rowOff>
    </xdr:from>
    <xdr:to>
      <xdr:col>10</xdr:col>
      <xdr:colOff>565768</xdr:colOff>
      <xdr:row>19</xdr:row>
      <xdr:rowOff>164303</xdr:rowOff>
    </xdr:to>
    <xdr:pic>
      <xdr:nvPicPr>
        <xdr:cNvPr id="3" name="圖片 2">
          <a:extLst>
            <a:ext uri="{FF2B5EF4-FFF2-40B4-BE49-F238E27FC236}">
              <a16:creationId xmlns:a16="http://schemas.microsoft.com/office/drawing/2014/main" id="{D9AB8DA0-7D70-0447-661F-469D8B3BE5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600" y="409575"/>
          <a:ext cx="5671168" cy="35552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R30"/>
  <sheetViews>
    <sheetView tabSelected="1" view="pageBreakPreview" zoomScale="60" zoomScaleNormal="60" workbookViewId="0">
      <selection activeCell="F7" sqref="F7"/>
    </sheetView>
  </sheetViews>
  <sheetFormatPr defaultRowHeight="15.75" x14ac:dyDescent="0.25"/>
  <cols>
    <col min="1" max="1" width="15.7109375" style="34" customWidth="1"/>
    <col min="2" max="2" width="31.140625" style="34" customWidth="1"/>
    <col min="3" max="3" width="34.5703125" style="34" customWidth="1"/>
    <col min="4" max="4" width="19.28515625" style="34" customWidth="1"/>
    <col min="5" max="5" width="27.28515625" style="34" customWidth="1"/>
    <col min="6" max="6" width="20.42578125" style="34" customWidth="1"/>
    <col min="7" max="7" width="22" style="34" customWidth="1"/>
    <col min="8" max="8" width="12.140625" style="34" customWidth="1"/>
    <col min="9" max="9" width="16" style="34" customWidth="1"/>
    <col min="10" max="10" width="14.42578125" style="35" customWidth="1"/>
    <col min="11" max="11" width="28" style="34" customWidth="1"/>
    <col min="12" max="12" width="27.42578125" style="34" customWidth="1"/>
    <col min="13" max="13" width="29" style="34" customWidth="1"/>
    <col min="14" max="14" width="40.28515625" style="34" customWidth="1"/>
    <col min="15" max="15" width="33" style="34" customWidth="1"/>
    <col min="16" max="16" width="13.28515625" style="20" hidden="1" customWidth="1"/>
    <col min="17" max="17" width="7.5703125" style="20" hidden="1" customWidth="1"/>
    <col min="18" max="18" width="13.85546875" style="21" hidden="1" customWidth="1"/>
    <col min="19" max="16384" width="9.140625" style="21"/>
  </cols>
  <sheetData>
    <row r="1" spans="1:18" ht="24" customHeight="1" x14ac:dyDescent="0.25">
      <c r="A1" s="88" t="s">
        <v>9</v>
      </c>
      <c r="B1" s="88"/>
      <c r="C1" s="88"/>
      <c r="D1" s="88"/>
      <c r="E1" s="88"/>
      <c r="F1" s="88"/>
      <c r="G1" s="88"/>
      <c r="H1" s="88"/>
      <c r="I1" s="88"/>
      <c r="J1" s="88"/>
      <c r="K1" s="88"/>
      <c r="L1" s="88"/>
      <c r="M1" s="88"/>
      <c r="N1" s="88"/>
      <c r="O1" s="88"/>
    </row>
    <row r="2" spans="1:18" ht="42" customHeight="1" x14ac:dyDescent="0.25">
      <c r="A2" s="122" t="s">
        <v>10</v>
      </c>
      <c r="B2" s="123"/>
      <c r="C2" s="124">
        <v>2026</v>
      </c>
      <c r="D2" s="125"/>
      <c r="E2" s="51" t="s">
        <v>13</v>
      </c>
      <c r="F2" s="66"/>
      <c r="G2" s="67"/>
      <c r="H2" s="67"/>
      <c r="I2" s="68"/>
      <c r="J2" s="110" t="s">
        <v>17</v>
      </c>
      <c r="K2" s="113" t="s">
        <v>62</v>
      </c>
      <c r="L2" s="79" t="s">
        <v>63</v>
      </c>
      <c r="M2" s="82" t="s">
        <v>64</v>
      </c>
      <c r="N2" s="85" t="s">
        <v>65</v>
      </c>
      <c r="O2" s="114" t="s">
        <v>66</v>
      </c>
      <c r="P2" s="78"/>
      <c r="Q2" s="78"/>
    </row>
    <row r="3" spans="1:18" ht="63.75" customHeight="1" x14ac:dyDescent="0.25">
      <c r="A3" s="110" t="s">
        <v>16</v>
      </c>
      <c r="B3" s="45" t="s">
        <v>12</v>
      </c>
      <c r="C3" s="64"/>
      <c r="D3" s="65"/>
      <c r="E3" s="52" t="s">
        <v>14</v>
      </c>
      <c r="F3" s="69"/>
      <c r="G3" s="70"/>
      <c r="H3" s="70"/>
      <c r="I3" s="71"/>
      <c r="J3" s="111"/>
      <c r="K3" s="86"/>
      <c r="L3" s="80"/>
      <c r="M3" s="83"/>
      <c r="N3" s="86"/>
      <c r="O3" s="115"/>
    </row>
    <row r="4" spans="1:18" ht="55.5" customHeight="1" x14ac:dyDescent="0.25">
      <c r="A4" s="121"/>
      <c r="B4" s="46" t="s">
        <v>11</v>
      </c>
      <c r="C4" s="64"/>
      <c r="D4" s="65"/>
      <c r="E4" s="52" t="s">
        <v>15</v>
      </c>
      <c r="F4" s="69"/>
      <c r="G4" s="70"/>
      <c r="H4" s="70"/>
      <c r="I4" s="71"/>
      <c r="J4" s="112"/>
      <c r="K4" s="87"/>
      <c r="L4" s="81"/>
      <c r="M4" s="84"/>
      <c r="N4" s="87"/>
      <c r="O4" s="116"/>
    </row>
    <row r="5" spans="1:18" ht="118.5" customHeight="1" x14ac:dyDescent="0.25">
      <c r="A5" s="63" t="s">
        <v>24</v>
      </c>
      <c r="B5" s="76" t="s">
        <v>25</v>
      </c>
      <c r="C5" s="63" t="s">
        <v>18</v>
      </c>
      <c r="D5" s="63" t="s">
        <v>19</v>
      </c>
      <c r="E5" s="63" t="s">
        <v>20</v>
      </c>
      <c r="F5" s="63" t="s">
        <v>21</v>
      </c>
      <c r="G5" s="63" t="s">
        <v>69</v>
      </c>
      <c r="H5" s="63" t="s">
        <v>0</v>
      </c>
      <c r="I5" s="63" t="s">
        <v>30</v>
      </c>
      <c r="J5" s="63" t="s">
        <v>22</v>
      </c>
      <c r="K5" s="49" t="s">
        <v>23</v>
      </c>
      <c r="L5" s="50" t="s">
        <v>38</v>
      </c>
      <c r="M5" s="63" t="s">
        <v>26</v>
      </c>
      <c r="N5" s="120" t="s">
        <v>27</v>
      </c>
      <c r="O5" s="63" t="s">
        <v>29</v>
      </c>
    </row>
    <row r="6" spans="1:18" ht="42" customHeight="1" x14ac:dyDescent="0.25">
      <c r="A6" s="63"/>
      <c r="B6" s="77"/>
      <c r="C6" s="63"/>
      <c r="D6" s="63"/>
      <c r="E6" s="63"/>
      <c r="F6" s="63"/>
      <c r="G6" s="63"/>
      <c r="H6" s="63"/>
      <c r="I6" s="63"/>
      <c r="J6" s="63"/>
      <c r="K6" s="63" t="s">
        <v>31</v>
      </c>
      <c r="L6" s="63"/>
      <c r="M6" s="63"/>
      <c r="N6" s="120"/>
      <c r="O6" s="63"/>
      <c r="P6" s="22" t="s">
        <v>5</v>
      </c>
      <c r="Q6" s="23" t="s">
        <v>6</v>
      </c>
      <c r="R6" s="23" t="s">
        <v>6</v>
      </c>
    </row>
    <row r="7" spans="1:18" ht="72" customHeight="1" x14ac:dyDescent="0.25">
      <c r="A7" s="26"/>
      <c r="B7" s="26"/>
      <c r="C7" s="24"/>
      <c r="D7" s="24"/>
      <c r="E7" s="24"/>
      <c r="F7" s="24"/>
      <c r="G7" s="126"/>
      <c r="H7" s="24"/>
      <c r="I7" s="40" t="str" cm="1">
        <f t="array" ref="I7">IF(OR(D7="", F7="", G7="", H7=""), "", _xlfn.IFS( OR(D7="Nature", D7="Science"), "Top-Tier Journal", F7="A&amp;HCI", "Regular Journal", OR(F7="TSSCI Tier 1", F7="THCI Tier 1"), "Class-A Journal", OR(F7="TSSCI Tier 2", F7="THCI Tier 2"), "Regular Journal", H7 &gt;= 20, "Leading Journal", G7 &lt;= 4%, "Distinguished Journal", G7 &lt;= 10%, "Outstanding Journal", G7 &lt;= 25%, "Excellent Journal", G7 &lt;= 50%, "Class-A Journal", TRUE, "Regular Journal" ))</f>
        <v/>
      </c>
      <c r="J7" s="25"/>
      <c r="K7" s="25"/>
      <c r="L7" s="25"/>
      <c r="M7" s="48"/>
      <c r="N7" s="43" t="s">
        <v>28</v>
      </c>
      <c r="O7" s="41">
        <f t="shared" ref="O7:O18" si="0">R7</f>
        <v>0</v>
      </c>
      <c r="P7" s="27" t="e" cm="1">
        <f t="array" ref="P7">INDEX('Score Reference Table'!C$2:C$36,MATCH('Application Form'!I7&amp;'Application Form'!J7,'Score Reference Table'!A$2:A$36&amp;'Score Reference Table'!B$2:B$36,0))</f>
        <v>#N/A</v>
      </c>
      <c r="Q7" s="23" t="e" cm="1">
        <f t="array" ref="Q7">P7 + _xlfn.IFS( I7="Top-Tier Journal", _xlfn.IFS(L7="Yes", 40, K7="Yes", 20, TRUE, 0), I7="Leading Journal", _xlfn.IFS(L7="Yes", 20, K7="Yes", 10, TRUE, 0), I7="Distinguished Journal", _xlfn.IFS(L7="Yes", 20, K7="Yes", 10, TRUE, 0), I7="Outstanding Journal", _xlfn.IFS(L7="Yes", 10, K7="Yes", 5, TRUE, 0), I7="Excellent Journal", _xlfn.IFS(L7="Yes", 10, K7="Yes", 5, TRUE, 0), I7="Class-A Journal", _xlfn.IFS(L7="Yes", 8, K7="Yes", 4, TRUE, 0), I7="Regular Journal", _xlfn.IFS(L7="Yes", 2, K7="Yes", 2, TRUE, 0), TRUE, 0 ) + IF(M7="Yes", 2, 0)</f>
        <v>#N/A</v>
      </c>
      <c r="R7" s="23">
        <f>IFERROR(Q7,0)</f>
        <v>0</v>
      </c>
    </row>
    <row r="8" spans="1:18" ht="81.75" customHeight="1" x14ac:dyDescent="0.25">
      <c r="A8" s="36"/>
      <c r="B8" s="36"/>
      <c r="C8" s="37"/>
      <c r="D8" s="38"/>
      <c r="E8" s="37"/>
      <c r="F8" s="39"/>
      <c r="G8" s="44"/>
      <c r="H8" s="37"/>
      <c r="I8" s="40" t="str" cm="1">
        <f t="array" ref="I8">IF(OR(D8="", F8="", G8="", H8=""), "", _xlfn.IFS( OR(D8="Nature", D8="Science"), "頂尖期刊", F8="A&amp;HCI", "一般期刊", OR(F8="TSSCI第一級", F8="THCI第一級"), "甲等期刊", OR(F8="TSSCI第二級", F8="THCI第二級"), "一般期刊", H8 &gt;= 20, "領航期刊", G8 &lt;= 4%, "卓越期刊", G8 &lt;= 10%, "傑出期刊", G8 &lt;= 25%, "優良期刊", G8 &lt;= 50%, "甲等期刊", TRUE, "一般期刊" ))</f>
        <v/>
      </c>
      <c r="J8" s="25"/>
      <c r="K8" s="25"/>
      <c r="L8" s="25"/>
      <c r="M8" s="48"/>
      <c r="N8" s="43" t="s">
        <v>28</v>
      </c>
      <c r="O8" s="41">
        <f t="shared" si="0"/>
        <v>0</v>
      </c>
      <c r="P8" s="27" t="e" cm="1">
        <f t="array" ref="P8">INDEX('Score Reference Table'!C$2:C$36,MATCH('Application Form'!I8&amp;'Application Form'!J8,'Score Reference Table'!A$2:A$36&amp;'Score Reference Table'!B$2:B$36,0))</f>
        <v>#N/A</v>
      </c>
      <c r="Q8" s="23" t="e" cm="1">
        <f t="array" ref="Q8">P8 + _xlfn.IFS( I8="頂尖期刊", _xlfn.IFS(L8="是", 40, K8="是", 20, TRUE, 0), I8="領航期刊", _xlfn.IFS(L8="是", 20, K8="是", 10, TRUE, 0), I8="卓越期刊", _xlfn.IFS(L8="是", 20, K8="是", 10, TRUE, 0), I8="傑出期刊", _xlfn.IFS(L8="是", 10, K8="是", 5, TRUE, 0), I8="優良期刊", _xlfn.IFS(L8="是", 10, K8="是", 5, TRUE, 0), I8="甲等期刊", _xlfn.IFS(L8="是", 8, K8="是", 4, TRUE, 0), I8="一般期刊", _xlfn.IFS(L8="是", 4, K8="是", 2, TRUE, 0), TRUE, 0 ) + IF(M8="是", 2, 0)</f>
        <v>#N/A</v>
      </c>
      <c r="R8" s="23">
        <f t="shared" ref="R8:R18" si="1">IFERROR(Q8,0)</f>
        <v>0</v>
      </c>
    </row>
    <row r="9" spans="1:18" ht="82.5" customHeight="1" x14ac:dyDescent="0.25">
      <c r="A9" s="36"/>
      <c r="B9" s="36"/>
      <c r="C9" s="37"/>
      <c r="D9" s="37"/>
      <c r="E9" s="37"/>
      <c r="F9" s="24"/>
      <c r="G9" s="44"/>
      <c r="H9" s="37"/>
      <c r="I9" s="40" t="str" cm="1">
        <f t="array" ref="I9">IF(OR(D9="", F9="", G9="", H9=""), "", _xlfn.IFS( OR(D9="Nature", D9="Science"), "頂尖期刊", F9="A&amp;HCI", "一般期刊", OR(F9="TSSCI第一級", F9="THCI第一級"), "甲等期刊", OR(F9="TSSCI第二級", F9="THCI第二級"), "一般期刊", H9 &gt;= 20, "領航期刊", G9 &lt;= 4%, "卓越期刊", G9 &lt;= 10%, "傑出期刊", G9 &lt;= 25%, "優良期刊", G9 &lt;= 50%, "甲等期刊", TRUE, "一般期刊" ))</f>
        <v/>
      </c>
      <c r="J9" s="25"/>
      <c r="K9" s="25"/>
      <c r="L9" s="25"/>
      <c r="M9" s="48"/>
      <c r="N9" s="43" t="s">
        <v>28</v>
      </c>
      <c r="O9" s="41">
        <f t="shared" si="0"/>
        <v>0</v>
      </c>
      <c r="P9" s="27" t="e" cm="1">
        <f t="array" ref="P9">INDEX('Score Reference Table'!C$2:C$36,MATCH('Application Form'!I9&amp;'Application Form'!J9,'Score Reference Table'!A$2:A$36&amp;'Score Reference Table'!B$2:B$36,0))</f>
        <v>#N/A</v>
      </c>
      <c r="Q9" s="23" t="e" cm="1">
        <f t="array" ref="Q9">P9 + _xlfn.IFS( I9="頂尖期刊", _xlfn.IFS(L9="是", 40, K9="是", 20, TRUE, 0), I9="領航期刊", _xlfn.IFS(L9="是", 20, K9="是", 10, TRUE, 0), I9="卓越期刊", _xlfn.IFS(L9="是", 20, K9="是", 10, TRUE, 0), I9="傑出期刊", _xlfn.IFS(L9="是", 10, K9="是", 5, TRUE, 0), I9="優良期刊", _xlfn.IFS(L9="是", 10, K9="是", 5, TRUE, 0), I9="甲等期刊", _xlfn.IFS(L9="是", 8, K9="是", 4, TRUE, 0), I9="一般期刊", _xlfn.IFS(L9="是", 4, K9="是", 2, TRUE, 0), TRUE, 0 ) + IF(M9="是", 2, 0)</f>
        <v>#N/A</v>
      </c>
      <c r="R9" s="23">
        <f t="shared" si="1"/>
        <v>0</v>
      </c>
    </row>
    <row r="10" spans="1:18" ht="75.75" customHeight="1" x14ac:dyDescent="0.25">
      <c r="A10" s="36"/>
      <c r="B10" s="36"/>
      <c r="C10" s="37"/>
      <c r="D10" s="37"/>
      <c r="E10" s="37"/>
      <c r="F10" s="24"/>
      <c r="G10" s="44"/>
      <c r="H10" s="37"/>
      <c r="I10" s="40" t="str" cm="1">
        <f t="array" ref="I10">IF(OR(D10="", F10="", G10="", H10=""), "", _xlfn.IFS( OR(D10="Nature", D10="Science"), "頂尖期刊", F10="A&amp;HCI", "一般期刊", OR(F10="TSSCI第一級", F10="THCI第一級"), "甲等期刊", OR(F10="TSSCI第二級", F10="THCI第二級"), "一般期刊", H10 &gt;= 20, "領航期刊", G10 &lt;= 4%, "卓越期刊", G10 &lt;= 10%, "傑出期刊", G10 &lt;= 25%, "優良期刊", G10 &lt;= 50%, "甲等期刊", TRUE, "一般期刊" ))</f>
        <v/>
      </c>
      <c r="J10" s="25"/>
      <c r="K10" s="25"/>
      <c r="L10" s="25"/>
      <c r="M10" s="48"/>
      <c r="N10" s="43" t="s">
        <v>28</v>
      </c>
      <c r="O10" s="41">
        <f t="shared" si="0"/>
        <v>0</v>
      </c>
      <c r="P10" s="27" t="e" cm="1">
        <f t="array" ref="P10">INDEX('Score Reference Table'!C$2:C$36,MATCH('Application Form'!I10&amp;'Application Form'!J10,'Score Reference Table'!A$2:A$36&amp;'Score Reference Table'!B$2:B$36,0))</f>
        <v>#N/A</v>
      </c>
      <c r="Q10" s="23" t="e" cm="1">
        <f t="array" ref="Q10">P10 + _xlfn.IFS( I10="頂尖期刊", _xlfn.IFS(L10="是", 40, K10="是", 20, TRUE, 0), I10="領航期刊", _xlfn.IFS(L10="是", 20, K10="是", 10, TRUE, 0), I10="卓越期刊", _xlfn.IFS(L10="是", 20, K10="是", 10, TRUE, 0), I10="傑出期刊", _xlfn.IFS(L10="是", 10, K10="是", 5, TRUE, 0), I10="優良期刊", _xlfn.IFS(L10="是", 10, K10="是", 5, TRUE, 0), I10="甲等期刊", _xlfn.IFS(L10="是", 8, K10="是", 4, TRUE, 0), I10="一般期刊", _xlfn.IFS(L10="是", 4, K10="是", 2, TRUE, 0), TRUE, 0 ) + IF(M10="是", 2, 0)</f>
        <v>#N/A</v>
      </c>
      <c r="R10" s="23">
        <f t="shared" si="1"/>
        <v>0</v>
      </c>
    </row>
    <row r="11" spans="1:18" ht="73.5" customHeight="1" x14ac:dyDescent="0.25">
      <c r="A11" s="36"/>
      <c r="B11" s="36"/>
      <c r="C11" s="37"/>
      <c r="D11" s="37"/>
      <c r="E11" s="37"/>
      <c r="F11" s="24"/>
      <c r="G11" s="44"/>
      <c r="H11" s="37"/>
      <c r="I11" s="40" t="str" cm="1">
        <f t="array" ref="I11">IF(OR(D11="", F11="", G11="", H11=""), "", _xlfn.IFS( OR(D11="Nature", D11="Science"), "頂尖期刊", F11="A&amp;HCI", "一般期刊", OR(F11="TSSCI第一級", F11="THCI第一級"), "甲等期刊", OR(F11="TSSCI第二級", F11="THCI第二級"), "一般期刊", H11 &gt;= 20, "領航期刊", G11 &lt;= 4%, "卓越期刊", G11 &lt;= 10%, "傑出期刊", G11 &lt;= 25%, "優良期刊", G11 &lt;= 50%, "甲等期刊", TRUE, "一般期刊" ))</f>
        <v/>
      </c>
      <c r="J11" s="25"/>
      <c r="K11" s="25"/>
      <c r="L11" s="25"/>
      <c r="M11" s="48"/>
      <c r="N11" s="43" t="s">
        <v>28</v>
      </c>
      <c r="O11" s="41">
        <f t="shared" si="0"/>
        <v>0</v>
      </c>
      <c r="P11" s="27" t="e" cm="1">
        <f t="array" ref="P11">INDEX('Score Reference Table'!C$2:C$36,MATCH('Application Form'!I11&amp;'Application Form'!J11,'Score Reference Table'!A$2:A$36&amp;'Score Reference Table'!B$2:B$36,0))</f>
        <v>#N/A</v>
      </c>
      <c r="Q11" s="23" t="e" cm="1">
        <f t="array" ref="Q11">P11 + _xlfn.IFS( I11="頂尖期刊", _xlfn.IFS(L11="是", 40, K11="是", 20, TRUE, 0), I11="領航期刊", _xlfn.IFS(L11="是", 20, K11="是", 10, TRUE, 0), I11="卓越期刊", _xlfn.IFS(L11="是", 20, K11="是", 10, TRUE, 0), I11="傑出期刊", _xlfn.IFS(L11="是", 10, K11="是", 5, TRUE, 0), I11="優良期刊", _xlfn.IFS(L11="是", 10, K11="是", 5, TRUE, 0), I11="甲等期刊", _xlfn.IFS(L11="是", 8, K11="是", 4, TRUE, 0), I11="一般期刊", _xlfn.IFS(L11="是", 4, K11="是", 2, TRUE, 0), TRUE, 0 ) + IF(M11="是", 2, 0)</f>
        <v>#N/A</v>
      </c>
      <c r="R11" s="23">
        <f t="shared" si="1"/>
        <v>0</v>
      </c>
    </row>
    <row r="12" spans="1:18" ht="72" customHeight="1" x14ac:dyDescent="0.25">
      <c r="A12" s="36"/>
      <c r="B12" s="36"/>
      <c r="C12" s="37"/>
      <c r="D12" s="37"/>
      <c r="E12" s="37"/>
      <c r="F12" s="24"/>
      <c r="G12" s="44"/>
      <c r="H12" s="37"/>
      <c r="I12" s="40" t="str" cm="1">
        <f t="array" ref="I12">IF(OR(D12="", F12="", G12="", H12=""), "", _xlfn.IFS( OR(D12="Nature", D12="Science"), "頂尖期刊", F12="A&amp;HCI", "一般期刊", OR(F12="TSSCI第一級", F12="THCI第一級"), "甲等期刊", OR(F12="TSSCI第二級", F12="THCI第二級"), "一般期刊", H12 &gt;= 20, "領航期刊", G12 &lt;= 4%, "卓越期刊", G12 &lt;= 10%, "傑出期刊", G12 &lt;= 25%, "優良期刊", G12 &lt;= 50%, "甲等期刊", TRUE, "一般期刊" ))</f>
        <v/>
      </c>
      <c r="J12" s="25"/>
      <c r="K12" s="25"/>
      <c r="L12" s="25"/>
      <c r="M12" s="48"/>
      <c r="N12" s="43" t="s">
        <v>28</v>
      </c>
      <c r="O12" s="41">
        <f t="shared" si="0"/>
        <v>0</v>
      </c>
      <c r="P12" s="27" t="e" cm="1">
        <f t="array" ref="P12">INDEX('Score Reference Table'!C$2:C$36,MATCH('Application Form'!I12&amp;'Application Form'!J12,'Score Reference Table'!A$2:A$36&amp;'Score Reference Table'!B$2:B$36,0))</f>
        <v>#N/A</v>
      </c>
      <c r="Q12" s="23" t="e" cm="1">
        <f t="array" ref="Q12">P12 + _xlfn.IFS( I12="頂尖期刊", _xlfn.IFS(L12="是", 40, K12="是", 20, TRUE, 0), I12="領航期刊", _xlfn.IFS(L12="是", 20, K12="是", 10, TRUE, 0), I12="卓越期刊", _xlfn.IFS(L12="是", 20, K12="是", 10, TRUE, 0), I12="傑出期刊", _xlfn.IFS(L12="是", 10, K12="是", 5, TRUE, 0), I12="優良期刊", _xlfn.IFS(L12="是", 10, K12="是", 5, TRUE, 0), I12="甲等期刊", _xlfn.IFS(L12="是", 8, K12="是", 4, TRUE, 0), I12="一般期刊", _xlfn.IFS(L12="是", 4, K12="是", 2, TRUE, 0), TRUE, 0 ) + IF(M12="是", 2, 0)</f>
        <v>#N/A</v>
      </c>
      <c r="R12" s="23">
        <f t="shared" si="1"/>
        <v>0</v>
      </c>
    </row>
    <row r="13" spans="1:18" ht="77.25" customHeight="1" x14ac:dyDescent="0.25">
      <c r="A13" s="36"/>
      <c r="B13" s="36"/>
      <c r="C13" s="37"/>
      <c r="D13" s="37"/>
      <c r="E13" s="37"/>
      <c r="F13" s="24"/>
      <c r="G13" s="44"/>
      <c r="H13" s="37"/>
      <c r="I13" s="40" t="str" cm="1">
        <f t="array" ref="I13">IF(OR(D13="", F13="", G13="", H13=""), "", _xlfn.IFS( OR(D13="Nature", D13="Science"), "頂尖期刊", F13="A&amp;HCI", "一般期刊", OR(F13="TSSCI第一級", F13="THCI第一級"), "甲等期刊", OR(F13="TSSCI第二級", F13="THCI第二級"), "一般期刊", H13 &gt;= 20, "領航期刊", G13 &lt;= 4%, "卓越期刊", G13 &lt;= 10%, "傑出期刊", G13 &lt;= 25%, "優良期刊", G13 &lt;= 50%, "甲等期刊", TRUE, "一般期刊" ))</f>
        <v/>
      </c>
      <c r="J13" s="25"/>
      <c r="K13" s="25"/>
      <c r="L13" s="25"/>
      <c r="M13" s="48"/>
      <c r="N13" s="43" t="s">
        <v>28</v>
      </c>
      <c r="O13" s="41">
        <f t="shared" si="0"/>
        <v>0</v>
      </c>
      <c r="P13" s="27" t="e" cm="1">
        <f t="array" ref="P13">INDEX('Score Reference Table'!C$2:C$36,MATCH('Application Form'!I13&amp;'Application Form'!J13,'Score Reference Table'!A$2:A$36&amp;'Score Reference Table'!B$2:B$36,0))</f>
        <v>#N/A</v>
      </c>
      <c r="Q13" s="23" t="e" cm="1">
        <f t="array" ref="Q13">P13 + _xlfn.IFS( I13="頂尖期刊", _xlfn.IFS(L13="是", 40, K13="是", 20, TRUE, 0), I13="領航期刊", _xlfn.IFS(L13="是", 20, K13="是", 10, TRUE, 0), I13="卓越期刊", _xlfn.IFS(L13="是", 20, K13="是", 10, TRUE, 0), I13="傑出期刊", _xlfn.IFS(L13="是", 10, K13="是", 5, TRUE, 0), I13="優良期刊", _xlfn.IFS(L13="是", 10, K13="是", 5, TRUE, 0), I13="甲等期刊", _xlfn.IFS(L13="是", 8, K13="是", 4, TRUE, 0), I13="一般期刊", _xlfn.IFS(L13="是", 4, K13="是", 2, TRUE, 0), TRUE, 0 ) + IF(M13="是", 2, 0)</f>
        <v>#N/A</v>
      </c>
      <c r="R13" s="23">
        <f t="shared" si="1"/>
        <v>0</v>
      </c>
    </row>
    <row r="14" spans="1:18" ht="75.75" customHeight="1" x14ac:dyDescent="0.25">
      <c r="A14" s="36"/>
      <c r="B14" s="36"/>
      <c r="C14" s="37"/>
      <c r="D14" s="37"/>
      <c r="E14" s="37"/>
      <c r="F14" s="24"/>
      <c r="G14" s="44"/>
      <c r="H14" s="37"/>
      <c r="I14" s="40" t="str" cm="1">
        <f t="array" ref="I14">IF(OR(D14="", F14="", G14="", H14=""), "", _xlfn.IFS( OR(D14="Nature", D14="Science"), "頂尖期刊", F14="A&amp;HCI", "一般期刊", OR(F14="TSSCI第一級", F14="THCI第一級"), "甲等期刊", OR(F14="TSSCI第二級", F14="THCI第二級"), "一般期刊", H14 &gt;= 20, "領航期刊", G14 &lt;= 4%, "卓越期刊", G14 &lt;= 10%, "傑出期刊", G14 &lt;= 25%, "優良期刊", G14 &lt;= 50%, "甲等期刊", TRUE, "一般期刊" ))</f>
        <v/>
      </c>
      <c r="J14" s="25"/>
      <c r="K14" s="25"/>
      <c r="L14" s="25"/>
      <c r="M14" s="48"/>
      <c r="N14" s="43" t="s">
        <v>28</v>
      </c>
      <c r="O14" s="41">
        <f t="shared" si="0"/>
        <v>0</v>
      </c>
      <c r="P14" s="27" t="e" cm="1">
        <f t="array" ref="P14">INDEX('Score Reference Table'!C$2:C$36,MATCH('Application Form'!I14&amp;'Application Form'!J14,'Score Reference Table'!A$2:A$36&amp;'Score Reference Table'!B$2:B$36,0))</f>
        <v>#N/A</v>
      </c>
      <c r="Q14" s="23" t="e" cm="1">
        <f t="array" ref="Q14">P14 + _xlfn.IFS( I14="頂尖期刊", _xlfn.IFS(L14="是", 40, K14="是", 20, TRUE, 0), I14="領航期刊", _xlfn.IFS(L14="是", 20, K14="是", 10, TRUE, 0), I14="卓越期刊", _xlfn.IFS(L14="是", 20, K14="是", 10, TRUE, 0), I14="傑出期刊", _xlfn.IFS(L14="是", 10, K14="是", 5, TRUE, 0), I14="優良期刊", _xlfn.IFS(L14="是", 10, K14="是", 5, TRUE, 0), I14="甲等期刊", _xlfn.IFS(L14="是", 8, K14="是", 4, TRUE, 0), I14="一般期刊", _xlfn.IFS(L14="是", 4, K14="是", 2, TRUE, 0), TRUE, 0 ) + IF(M14="是", 2, 0)</f>
        <v>#N/A</v>
      </c>
      <c r="R14" s="23">
        <f t="shared" si="1"/>
        <v>0</v>
      </c>
    </row>
    <row r="15" spans="1:18" ht="71.25" customHeight="1" x14ac:dyDescent="0.25">
      <c r="A15" s="36"/>
      <c r="B15" s="36"/>
      <c r="C15" s="37"/>
      <c r="D15" s="37"/>
      <c r="E15" s="37"/>
      <c r="F15" s="24"/>
      <c r="G15" s="44"/>
      <c r="H15" s="37"/>
      <c r="I15" s="40" t="str" cm="1">
        <f t="array" ref="I15">IF(OR(D15="", F15="", G15="", H15=""), "", _xlfn.IFS( OR(D15="Nature", D15="Science"), "頂尖期刊", F15="A&amp;HCI", "一般期刊", OR(F15="TSSCI第一級", F15="THCI第一級"), "甲等期刊", OR(F15="TSSCI第二級", F15="THCI第二級"), "一般期刊", H15 &gt;= 20, "領航期刊", G15 &lt;= 4%, "卓越期刊", G15 &lt;= 10%, "傑出期刊", G15 &lt;= 25%, "優良期刊", G15 &lt;= 50%, "甲等期刊", TRUE, "一般期刊" ))</f>
        <v/>
      </c>
      <c r="J15" s="25"/>
      <c r="K15" s="25"/>
      <c r="L15" s="25"/>
      <c r="M15" s="48"/>
      <c r="N15" s="43" t="s">
        <v>28</v>
      </c>
      <c r="O15" s="41">
        <f t="shared" si="0"/>
        <v>0</v>
      </c>
      <c r="P15" s="27" t="e" cm="1">
        <f t="array" ref="P15">INDEX('Score Reference Table'!C$2:C$36,MATCH('Application Form'!I15&amp;'Application Form'!J15,'Score Reference Table'!A$2:A$36&amp;'Score Reference Table'!B$2:B$36,0))</f>
        <v>#N/A</v>
      </c>
      <c r="Q15" s="23" t="e" cm="1">
        <f t="array" ref="Q15">P15 + _xlfn.IFS( I15="頂尖期刊", _xlfn.IFS(L15="是", 40, K15="是", 20, TRUE, 0), I15="領航期刊", _xlfn.IFS(L15="是", 20, K15="是", 10, TRUE, 0), I15="卓越期刊", _xlfn.IFS(L15="是", 20, K15="是", 10, TRUE, 0), I15="傑出期刊", _xlfn.IFS(L15="是", 10, K15="是", 5, TRUE, 0), I15="優良期刊", _xlfn.IFS(L15="是", 10, K15="是", 5, TRUE, 0), I15="甲等期刊", _xlfn.IFS(L15="是", 8, K15="是", 4, TRUE, 0), I15="一般期刊", _xlfn.IFS(L15="是", 4, K15="是", 2, TRUE, 0), TRUE, 0 ) + IF(M15="是", 2, 0)</f>
        <v>#N/A</v>
      </c>
      <c r="R15" s="23">
        <f t="shared" si="1"/>
        <v>0</v>
      </c>
    </row>
    <row r="16" spans="1:18" ht="72" customHeight="1" x14ac:dyDescent="0.25">
      <c r="A16" s="36"/>
      <c r="B16" s="36"/>
      <c r="C16" s="37"/>
      <c r="D16" s="37"/>
      <c r="E16" s="37"/>
      <c r="F16" s="24"/>
      <c r="G16" s="44"/>
      <c r="H16" s="37"/>
      <c r="I16" s="40" t="str" cm="1">
        <f t="array" ref="I16">IF(OR(D16="", F16="", G16="", H16=""), "", _xlfn.IFS( OR(D16="Nature", D16="Science"), "頂尖期刊", F16="A&amp;HCI", "一般期刊", OR(F16="TSSCI第一級", F16="THCI第一級"), "甲等期刊", OR(F16="TSSCI第二級", F16="THCI第二級"), "一般期刊", H16 &gt;= 20, "領航期刊", G16 &lt;= 4%, "卓越期刊", G16 &lt;= 10%, "傑出期刊", G16 &lt;= 25%, "優良期刊", G16 &lt;= 50%, "甲等期刊", TRUE, "一般期刊" ))</f>
        <v/>
      </c>
      <c r="J16" s="25"/>
      <c r="K16" s="25"/>
      <c r="L16" s="25"/>
      <c r="M16" s="48"/>
      <c r="N16" s="43" t="s">
        <v>28</v>
      </c>
      <c r="O16" s="41">
        <f t="shared" si="0"/>
        <v>0</v>
      </c>
      <c r="P16" s="27" t="e" cm="1">
        <f t="array" ref="P16">INDEX('Score Reference Table'!C$2:C$36,MATCH('Application Form'!I16&amp;'Application Form'!J16,'Score Reference Table'!A$2:A$36&amp;'Score Reference Table'!B$2:B$36,0))</f>
        <v>#N/A</v>
      </c>
      <c r="Q16" s="23" t="e" cm="1">
        <f t="array" ref="Q16">P16 + _xlfn.IFS( I16="頂尖期刊", _xlfn.IFS(L16="是", 40, K16="是", 20, TRUE, 0), I16="領航期刊", _xlfn.IFS(L16="是", 20, K16="是", 10, TRUE, 0), I16="卓越期刊", _xlfn.IFS(L16="是", 20, K16="是", 10, TRUE, 0), I16="傑出期刊", _xlfn.IFS(L16="是", 10, K16="是", 5, TRUE, 0), I16="優良期刊", _xlfn.IFS(L16="是", 10, K16="是", 5, TRUE, 0), I16="甲等期刊", _xlfn.IFS(L16="是", 8, K16="是", 4, TRUE, 0), I16="一般期刊", _xlfn.IFS(L16="是", 4, K16="是", 2, TRUE, 0), TRUE, 0 ) + IF(M16="是", 2, 0)</f>
        <v>#N/A</v>
      </c>
      <c r="R16" s="23">
        <f t="shared" si="1"/>
        <v>0</v>
      </c>
    </row>
    <row r="17" spans="1:18" ht="82.5" customHeight="1" x14ac:dyDescent="0.25">
      <c r="A17" s="36"/>
      <c r="B17" s="36"/>
      <c r="C17" s="37"/>
      <c r="D17" s="37"/>
      <c r="E17" s="37"/>
      <c r="F17" s="24"/>
      <c r="G17" s="44"/>
      <c r="H17" s="37"/>
      <c r="I17" s="40" t="str" cm="1">
        <f t="array" ref="I17">IF(OR(D17="", F17="", G17="", H17=""), "", _xlfn.IFS( OR(D17="Nature", D17="Science"), "頂尖期刊", F17="A&amp;HCI", "一般期刊", OR(F17="TSSCI第一級", F17="THCI第一級"), "甲等期刊", OR(F17="TSSCI第二級", F17="THCI第二級"), "一般期刊", H17 &gt;= 20, "領航期刊", G17 &lt;= 4%, "卓越期刊", G17 &lt;= 10%, "傑出期刊", G17 &lt;= 25%, "優良期刊", G17 &lt;= 50%, "甲等期刊", TRUE, "一般期刊" ))</f>
        <v/>
      </c>
      <c r="J17" s="25"/>
      <c r="K17" s="25"/>
      <c r="L17" s="25"/>
      <c r="M17" s="48"/>
      <c r="N17" s="43" t="s">
        <v>28</v>
      </c>
      <c r="O17" s="41">
        <f t="shared" si="0"/>
        <v>0</v>
      </c>
      <c r="P17" s="27" t="e" cm="1">
        <f t="array" ref="P17">INDEX('Score Reference Table'!C$2:C$36,MATCH('Application Form'!I17&amp;'Application Form'!J17,'Score Reference Table'!A$2:A$36&amp;'Score Reference Table'!B$2:B$36,0))</f>
        <v>#N/A</v>
      </c>
      <c r="Q17" s="23" t="e" cm="1">
        <f t="array" ref="Q17">P17 + _xlfn.IFS( I17="頂尖期刊", _xlfn.IFS(L17="是", 40, K17="是", 20, TRUE, 0), I17="領航期刊", _xlfn.IFS(L17="是", 20, K17="是", 10, TRUE, 0), I17="卓越期刊", _xlfn.IFS(L17="是", 20, K17="是", 10, TRUE, 0), I17="傑出期刊", _xlfn.IFS(L17="是", 10, K17="是", 5, TRUE, 0), I17="優良期刊", _xlfn.IFS(L17="是", 10, K17="是", 5, TRUE, 0), I17="甲等期刊", _xlfn.IFS(L17="是", 8, K17="是", 4, TRUE, 0), I17="一般期刊", _xlfn.IFS(L17="是", 4, K17="是", 2, TRUE, 0), TRUE, 0 ) + IF(M17="是", 2, 0)</f>
        <v>#N/A</v>
      </c>
      <c r="R17" s="23">
        <f t="shared" si="1"/>
        <v>0</v>
      </c>
    </row>
    <row r="18" spans="1:18" ht="71.25" customHeight="1" x14ac:dyDescent="0.25">
      <c r="A18" s="36"/>
      <c r="B18" s="36"/>
      <c r="C18" s="37"/>
      <c r="D18" s="37"/>
      <c r="E18" s="37"/>
      <c r="F18" s="24"/>
      <c r="G18" s="44"/>
      <c r="H18" s="37"/>
      <c r="I18" s="40" t="str" cm="1">
        <f t="array" ref="I18">IF(OR(D18="", F18="", G18="", H18=""), "", _xlfn.IFS( OR(D18="Nature", D18="Science"), "頂尖期刊", F18="A&amp;HCI", "一般期刊", OR(F18="TSSCI第一級", F18="THCI第一級"), "甲等期刊", OR(F18="TSSCI第二級", F18="THCI第二級"), "一般期刊", H18 &gt;= 20, "領航期刊", G18 &lt;= 4%, "卓越期刊", G18 &lt;= 10%, "傑出期刊", G18 &lt;= 25%, "優良期刊", G18 &lt;= 50%, "甲等期刊", TRUE, "一般期刊" ))</f>
        <v/>
      </c>
      <c r="J18" s="25"/>
      <c r="K18" s="25"/>
      <c r="L18" s="25"/>
      <c r="M18" s="48"/>
      <c r="N18" s="43" t="s">
        <v>28</v>
      </c>
      <c r="O18" s="41">
        <f t="shared" si="0"/>
        <v>0</v>
      </c>
      <c r="P18" s="27" t="e" cm="1">
        <f t="array" ref="P18">INDEX('Score Reference Table'!C$2:C$36,MATCH('Application Form'!I18&amp;'Application Form'!J18,'Score Reference Table'!A$2:A$36&amp;'Score Reference Table'!B$2:B$36,0))</f>
        <v>#N/A</v>
      </c>
      <c r="Q18" s="23" t="e" cm="1">
        <f t="array" ref="Q18">P18 + _xlfn.IFS( I18="頂尖期刊", _xlfn.IFS(L18="是", 40, K18="是", 20, TRUE, 0), I18="領航期刊", _xlfn.IFS(L18="是", 20, K18="是", 10, TRUE, 0), I18="卓越期刊", _xlfn.IFS(L18="是", 20, K18="是", 10, TRUE, 0), I18="傑出期刊", _xlfn.IFS(L18="是", 10, K18="是", 5, TRUE, 0), I18="優良期刊", _xlfn.IFS(L18="是", 10, K18="是", 5, TRUE, 0), I18="甲等期刊", _xlfn.IFS(L18="是", 8, K18="是", 4, TRUE, 0), I18="一般期刊", _xlfn.IFS(L18="是", 4, K18="是", 2, TRUE, 0), TRUE, 0 ) + IF(M18="是", 2, 0)</f>
        <v>#N/A</v>
      </c>
      <c r="R18" s="23">
        <f t="shared" si="1"/>
        <v>0</v>
      </c>
    </row>
    <row r="19" spans="1:18" x14ac:dyDescent="0.25">
      <c r="A19" s="89" t="s">
        <v>32</v>
      </c>
      <c r="B19" s="90"/>
      <c r="C19" s="90"/>
      <c r="D19" s="90"/>
      <c r="E19" s="90"/>
      <c r="F19" s="90"/>
      <c r="G19" s="90"/>
      <c r="H19" s="90"/>
      <c r="I19" s="91"/>
      <c r="J19" s="98" t="s">
        <v>33</v>
      </c>
      <c r="K19" s="99"/>
      <c r="L19" s="99"/>
      <c r="M19" s="104" t="s">
        <v>8</v>
      </c>
      <c r="N19" s="105"/>
      <c r="O19" s="117" t="s">
        <v>7</v>
      </c>
    </row>
    <row r="20" spans="1:18" x14ac:dyDescent="0.25">
      <c r="A20" s="92"/>
      <c r="B20" s="93"/>
      <c r="C20" s="93"/>
      <c r="D20" s="93"/>
      <c r="E20" s="93"/>
      <c r="F20" s="93"/>
      <c r="G20" s="93"/>
      <c r="H20" s="93"/>
      <c r="I20" s="94"/>
      <c r="J20" s="100"/>
      <c r="K20" s="101"/>
      <c r="L20" s="101"/>
      <c r="M20" s="106"/>
      <c r="N20" s="107"/>
      <c r="O20" s="118"/>
    </row>
    <row r="21" spans="1:18" ht="156.6" customHeight="1" x14ac:dyDescent="0.25">
      <c r="A21" s="95"/>
      <c r="B21" s="96"/>
      <c r="C21" s="96"/>
      <c r="D21" s="96"/>
      <c r="E21" s="96"/>
      <c r="F21" s="96"/>
      <c r="G21" s="96"/>
      <c r="H21" s="96"/>
      <c r="I21" s="97"/>
      <c r="J21" s="102"/>
      <c r="K21" s="103"/>
      <c r="L21" s="103"/>
      <c r="M21" s="108"/>
      <c r="N21" s="109"/>
      <c r="O21" s="119"/>
    </row>
    <row r="22" spans="1:18" ht="79.5" customHeight="1" x14ac:dyDescent="0.25">
      <c r="A22" s="59" t="s">
        <v>34</v>
      </c>
      <c r="B22" s="60"/>
      <c r="C22" s="61"/>
      <c r="D22" s="62"/>
      <c r="E22" s="72" t="s">
        <v>35</v>
      </c>
      <c r="F22" s="73"/>
      <c r="G22" s="73"/>
      <c r="H22" s="73"/>
      <c r="I22" s="73"/>
      <c r="J22" s="72" t="s">
        <v>36</v>
      </c>
      <c r="K22" s="74"/>
      <c r="L22" s="74"/>
      <c r="M22" s="75"/>
      <c r="N22" s="19" t="s">
        <v>37</v>
      </c>
      <c r="O22" s="42">
        <f>SUM(O7:O18)</f>
        <v>0</v>
      </c>
    </row>
    <row r="23" spans="1:18" x14ac:dyDescent="0.25">
      <c r="A23" s="28"/>
      <c r="B23" s="28"/>
      <c r="C23" s="29"/>
      <c r="D23" s="29"/>
      <c r="E23" s="29"/>
      <c r="F23" s="29"/>
      <c r="G23" s="29"/>
      <c r="H23" s="29"/>
      <c r="I23" s="29"/>
      <c r="J23" s="30"/>
      <c r="K23" s="29"/>
      <c r="L23" s="29"/>
      <c r="M23" s="29"/>
      <c r="N23" s="29"/>
      <c r="O23" s="29"/>
    </row>
    <row r="24" spans="1:18" x14ac:dyDescent="0.25">
      <c r="A24" s="28"/>
      <c r="B24" s="28"/>
      <c r="C24" s="31"/>
      <c r="D24" s="31"/>
      <c r="E24" s="31"/>
      <c r="F24" s="31"/>
      <c r="G24" s="31"/>
      <c r="H24" s="31"/>
      <c r="I24" s="31"/>
      <c r="J24" s="32"/>
      <c r="K24" s="31"/>
      <c r="L24" s="31"/>
      <c r="M24" s="31"/>
      <c r="N24" s="31"/>
      <c r="O24" s="31"/>
    </row>
    <row r="25" spans="1:18" x14ac:dyDescent="0.25">
      <c r="A25" s="28"/>
      <c r="B25" s="28"/>
      <c r="C25" s="31"/>
      <c r="D25" s="31"/>
      <c r="E25" s="31"/>
      <c r="F25" s="31"/>
      <c r="G25" s="31"/>
      <c r="H25" s="31"/>
      <c r="I25" s="31"/>
      <c r="J25" s="32"/>
      <c r="K25" s="31"/>
      <c r="L25" s="31"/>
      <c r="M25" s="31"/>
      <c r="N25" s="31"/>
      <c r="O25" s="31"/>
    </row>
    <row r="26" spans="1:18" x14ac:dyDescent="0.25">
      <c r="A26" s="33"/>
      <c r="B26" s="33"/>
      <c r="C26" s="31"/>
      <c r="D26" s="31"/>
      <c r="E26" s="31"/>
      <c r="F26" s="31"/>
      <c r="G26" s="31"/>
      <c r="H26" s="31"/>
      <c r="I26" s="31"/>
      <c r="J26" s="32"/>
      <c r="K26" s="31"/>
      <c r="L26" s="31"/>
      <c r="M26" s="31"/>
      <c r="N26" s="31"/>
      <c r="O26" s="31"/>
    </row>
    <row r="27" spans="1:18" x14ac:dyDescent="0.25">
      <c r="A27" s="28"/>
      <c r="B27" s="28"/>
      <c r="C27" s="31"/>
      <c r="D27" s="31"/>
      <c r="E27" s="31"/>
      <c r="F27" s="31"/>
      <c r="G27" s="31"/>
      <c r="H27" s="31"/>
      <c r="I27" s="31"/>
      <c r="J27" s="32"/>
      <c r="K27" s="31"/>
      <c r="L27" s="31"/>
      <c r="M27" s="31"/>
      <c r="N27" s="31"/>
      <c r="O27" s="31"/>
    </row>
    <row r="28" spans="1:18" x14ac:dyDescent="0.25">
      <c r="A28" s="28"/>
      <c r="B28" s="28"/>
      <c r="C28" s="31"/>
      <c r="D28" s="31"/>
      <c r="E28" s="31"/>
      <c r="F28" s="31"/>
      <c r="G28" s="31"/>
      <c r="H28" s="31"/>
      <c r="I28" s="31"/>
      <c r="J28" s="32"/>
      <c r="K28" s="31"/>
      <c r="L28" s="31"/>
      <c r="M28" s="31"/>
      <c r="N28" s="31"/>
      <c r="O28" s="31"/>
    </row>
    <row r="29" spans="1:18" x14ac:dyDescent="0.25">
      <c r="A29" s="28"/>
      <c r="B29" s="28"/>
      <c r="C29" s="31"/>
      <c r="D29" s="31"/>
      <c r="E29" s="31"/>
      <c r="F29" s="31"/>
      <c r="G29" s="31"/>
      <c r="H29" s="31"/>
      <c r="I29" s="31"/>
      <c r="J29" s="32"/>
      <c r="K29" s="31"/>
      <c r="L29" s="31"/>
      <c r="M29" s="31"/>
      <c r="N29" s="31"/>
      <c r="O29" s="31"/>
    </row>
    <row r="30" spans="1:18" x14ac:dyDescent="0.25">
      <c r="A30" s="28"/>
      <c r="B30" s="28"/>
    </row>
  </sheetData>
  <sheetProtection algorithmName="SHA-512" hashValue="HNB/PP6K8cOQA+bYDrM2GmizeOIgklh0Q7HnVsvy5+kDW1k68+rdxbhzWCBCyi6GEc+MSb5Mvx47X87qyYaIUw==" saltValue="ip2ElsA/4/laDQR1zw0wXA==" spinCount="100000" sheet="1" objects="1" scenarios="1"/>
  <mergeCells count="37">
    <mergeCell ref="A1:O1"/>
    <mergeCell ref="A19:I21"/>
    <mergeCell ref="J19:L21"/>
    <mergeCell ref="M19:N21"/>
    <mergeCell ref="G5:G6"/>
    <mergeCell ref="F3:I3"/>
    <mergeCell ref="J2:J4"/>
    <mergeCell ref="K2:K4"/>
    <mergeCell ref="A5:A6"/>
    <mergeCell ref="O2:O4"/>
    <mergeCell ref="O19:O21"/>
    <mergeCell ref="N5:N6"/>
    <mergeCell ref="K6:L6"/>
    <mergeCell ref="A3:A4"/>
    <mergeCell ref="A2:B2"/>
    <mergeCell ref="C2:D2"/>
    <mergeCell ref="O5:O6"/>
    <mergeCell ref="C5:C6"/>
    <mergeCell ref="D5:D6"/>
    <mergeCell ref="B5:B6"/>
    <mergeCell ref="P2:Q2"/>
    <mergeCell ref="C3:D3"/>
    <mergeCell ref="L2:L4"/>
    <mergeCell ref="M2:M4"/>
    <mergeCell ref="N2:N4"/>
    <mergeCell ref="J22:M22"/>
    <mergeCell ref="E5:E6"/>
    <mergeCell ref="F5:F6"/>
    <mergeCell ref="I5:I6"/>
    <mergeCell ref="J5:J6"/>
    <mergeCell ref="M5:M6"/>
    <mergeCell ref="A22:D22"/>
    <mergeCell ref="H5:H6"/>
    <mergeCell ref="C4:D4"/>
    <mergeCell ref="F2:I2"/>
    <mergeCell ref="F4:I4"/>
    <mergeCell ref="E22:I22"/>
  </mergeCells>
  <phoneticPr fontId="2" type="noConversion"/>
  <pageMargins left="0.23622047244094488" right="0.23622047244094488" top="0.3543307086614173" bottom="0.3543307086614173" header="0.31496062992125984" footer="0.31496062992125984"/>
  <pageSetup paperSize="9" scale="39"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157604DB-DF75-4DB1-8114-7FA3417498B4}">
          <x14:formula1>
            <xm:f>'JournalTypeAuthor SequenceBonus'!$B$2:$B$6</xm:f>
          </x14:formula1>
          <xm:sqref>J7:J18</xm:sqref>
        </x14:dataValidation>
        <x14:dataValidation type="list" allowBlank="1" showInputMessage="1" showErrorMessage="1" xr:uid="{2E978FCB-63C3-4719-B666-D52901206280}">
          <x14:formula1>
            <xm:f>'JournalTypeAuthor SequenceBonus'!$C$2:$C$3</xm:f>
          </x14:formula1>
          <xm:sqref>K7:M18</xm:sqref>
        </x14:dataValidation>
        <x14:dataValidation type="list" allowBlank="1" showInputMessage="1" showErrorMessage="1" xr:uid="{E486F280-C216-43D1-B0AB-73819D2DA73B}">
          <x14:formula1>
            <xm:f>'JournalTypeAuthor SequenceBonus'!$A$2:$A$8</xm:f>
          </x14:formula1>
          <xm:sqref>F8:F18</xm:sqref>
        </x14:dataValidation>
        <x14:dataValidation type="list" allowBlank="1" showInputMessage="1" showErrorMessage="1" xr:uid="{927967EE-AAC9-4A4D-A08A-42F07ABB24F4}">
          <x14:formula1>
            <xm:f>'JournalTypeAuthor SequenceBonus'!$A$2:$A$9</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06A0-40D2-4BD6-9E54-D3B98BC2F594}">
  <sheetPr codeName="工作表2">
    <tabColor theme="0"/>
  </sheetPr>
  <dimension ref="A1:D36"/>
  <sheetViews>
    <sheetView workbookViewId="0">
      <selection activeCell="D8" sqref="D8"/>
    </sheetView>
  </sheetViews>
  <sheetFormatPr defaultRowHeight="15.75" x14ac:dyDescent="0.25"/>
  <cols>
    <col min="1" max="1" width="28.140625" customWidth="1"/>
    <col min="2" max="2" width="60.85546875" customWidth="1"/>
    <col min="3" max="3" width="24.7109375" customWidth="1"/>
    <col min="4" max="4" width="73.140625" customWidth="1"/>
  </cols>
  <sheetData>
    <row r="1" spans="1:4" ht="17.25" thickBot="1" x14ac:dyDescent="0.3">
      <c r="A1" s="7" t="s">
        <v>40</v>
      </c>
      <c r="B1" s="7" t="s">
        <v>52</v>
      </c>
      <c r="C1" s="8" t="s">
        <v>53</v>
      </c>
      <c r="D1" s="8" t="s">
        <v>1</v>
      </c>
    </row>
    <row r="2" spans="1:4" ht="17.25" thickBot="1" x14ac:dyDescent="0.3">
      <c r="A2" s="9" t="s">
        <v>39</v>
      </c>
      <c r="B2" s="4" t="s">
        <v>47</v>
      </c>
      <c r="C2" s="14">
        <v>300</v>
      </c>
      <c r="D2" s="11"/>
    </row>
    <row r="3" spans="1:4" ht="17.25" thickBot="1" x14ac:dyDescent="0.3">
      <c r="A3" s="9" t="s">
        <v>39</v>
      </c>
      <c r="B3" s="2" t="s">
        <v>48</v>
      </c>
      <c r="C3" s="15">
        <v>300</v>
      </c>
      <c r="D3" s="10"/>
    </row>
    <row r="4" spans="1:4" ht="17.25" thickBot="1" x14ac:dyDescent="0.3">
      <c r="A4" s="9" t="s">
        <v>39</v>
      </c>
      <c r="B4" s="5" t="s">
        <v>49</v>
      </c>
      <c r="C4" s="15">
        <v>150</v>
      </c>
      <c r="D4" s="10"/>
    </row>
    <row r="5" spans="1:4" ht="17.25" thickBot="1" x14ac:dyDescent="0.3">
      <c r="A5" s="9" t="s">
        <v>39</v>
      </c>
      <c r="B5" s="1" t="s">
        <v>50</v>
      </c>
      <c r="C5" s="15">
        <v>150</v>
      </c>
      <c r="D5" s="12"/>
    </row>
    <row r="6" spans="1:4" ht="17.25" thickBot="1" x14ac:dyDescent="0.3">
      <c r="A6" s="9" t="s">
        <v>39</v>
      </c>
      <c r="B6" s="6" t="s">
        <v>51</v>
      </c>
      <c r="C6" s="16">
        <v>75</v>
      </c>
      <c r="D6" s="13"/>
    </row>
    <row r="7" spans="1:4" ht="17.25" thickBot="1" x14ac:dyDescent="0.3">
      <c r="A7" s="3" t="s">
        <v>41</v>
      </c>
      <c r="B7" s="4" t="s">
        <v>47</v>
      </c>
      <c r="C7" s="14">
        <v>120</v>
      </c>
      <c r="D7" s="11"/>
    </row>
    <row r="8" spans="1:4" ht="17.25" thickBot="1" x14ac:dyDescent="0.3">
      <c r="A8" s="3" t="s">
        <v>41</v>
      </c>
      <c r="B8" s="2" t="s">
        <v>48</v>
      </c>
      <c r="C8" s="15">
        <f>200*0.6</f>
        <v>120</v>
      </c>
      <c r="D8" s="12"/>
    </row>
    <row r="9" spans="1:4" ht="17.25" thickBot="1" x14ac:dyDescent="0.3">
      <c r="A9" s="3" t="s">
        <v>41</v>
      </c>
      <c r="B9" s="5" t="s">
        <v>49</v>
      </c>
      <c r="C9" s="15">
        <f>200*0.3</f>
        <v>60</v>
      </c>
      <c r="D9" s="12"/>
    </row>
    <row r="10" spans="1:4" ht="17.25" thickBot="1" x14ac:dyDescent="0.3">
      <c r="A10" s="3" t="s">
        <v>41</v>
      </c>
      <c r="B10" s="1" t="s">
        <v>50</v>
      </c>
      <c r="C10" s="15">
        <v>60</v>
      </c>
      <c r="D10" s="12"/>
    </row>
    <row r="11" spans="1:4" ht="17.25" thickBot="1" x14ac:dyDescent="0.3">
      <c r="A11" s="3" t="s">
        <v>41</v>
      </c>
      <c r="B11" s="6" t="s">
        <v>51</v>
      </c>
      <c r="C11" s="16">
        <v>30</v>
      </c>
      <c r="D11" s="13"/>
    </row>
    <row r="12" spans="1:4" ht="17.25" thickBot="1" x14ac:dyDescent="0.3">
      <c r="A12" s="17" t="s">
        <v>42</v>
      </c>
      <c r="B12" s="4" t="s">
        <v>47</v>
      </c>
      <c r="C12" s="14">
        <v>80</v>
      </c>
      <c r="D12" s="11"/>
    </row>
    <row r="13" spans="1:4" ht="17.25" thickBot="1" x14ac:dyDescent="0.3">
      <c r="A13" s="17" t="s">
        <v>42</v>
      </c>
      <c r="B13" s="2" t="s">
        <v>48</v>
      </c>
      <c r="C13" s="15">
        <v>80</v>
      </c>
      <c r="D13" s="12"/>
    </row>
    <row r="14" spans="1:4" ht="17.25" thickBot="1" x14ac:dyDescent="0.3">
      <c r="A14" s="17" t="s">
        <v>42</v>
      </c>
      <c r="B14" s="5" t="s">
        <v>49</v>
      </c>
      <c r="C14" s="15">
        <v>40</v>
      </c>
      <c r="D14" s="12"/>
    </row>
    <row r="15" spans="1:4" ht="17.25" thickBot="1" x14ac:dyDescent="0.3">
      <c r="A15" s="17" t="s">
        <v>42</v>
      </c>
      <c r="B15" s="1" t="s">
        <v>50</v>
      </c>
      <c r="C15" s="15">
        <v>40</v>
      </c>
      <c r="D15" s="12"/>
    </row>
    <row r="16" spans="1:4" ht="17.25" thickBot="1" x14ac:dyDescent="0.3">
      <c r="A16" s="17" t="s">
        <v>42</v>
      </c>
      <c r="B16" s="6" t="s">
        <v>51</v>
      </c>
      <c r="C16" s="16">
        <v>20</v>
      </c>
      <c r="D16" s="13"/>
    </row>
    <row r="17" spans="1:4" ht="17.25" thickBot="1" x14ac:dyDescent="0.3">
      <c r="A17" s="17" t="s">
        <v>43</v>
      </c>
      <c r="B17" s="4" t="s">
        <v>47</v>
      </c>
      <c r="C17" s="14">
        <v>50</v>
      </c>
      <c r="D17" s="11"/>
    </row>
    <row r="18" spans="1:4" ht="17.25" thickBot="1" x14ac:dyDescent="0.3">
      <c r="A18" s="17" t="s">
        <v>43</v>
      </c>
      <c r="B18" s="2" t="s">
        <v>48</v>
      </c>
      <c r="C18" s="15">
        <v>50</v>
      </c>
      <c r="D18" s="12"/>
    </row>
    <row r="19" spans="1:4" ht="17.25" thickBot="1" x14ac:dyDescent="0.3">
      <c r="A19" s="17" t="s">
        <v>43</v>
      </c>
      <c r="B19" s="5" t="s">
        <v>49</v>
      </c>
      <c r="C19" s="15">
        <v>25</v>
      </c>
      <c r="D19" s="12"/>
    </row>
    <row r="20" spans="1:4" ht="17.25" thickBot="1" x14ac:dyDescent="0.3">
      <c r="A20" s="17" t="s">
        <v>43</v>
      </c>
      <c r="B20" s="1" t="s">
        <v>50</v>
      </c>
      <c r="C20" s="15">
        <v>25</v>
      </c>
      <c r="D20" s="12"/>
    </row>
    <row r="21" spans="1:4" ht="17.25" thickBot="1" x14ac:dyDescent="0.3">
      <c r="A21" s="17" t="s">
        <v>43</v>
      </c>
      <c r="B21" s="6" t="s">
        <v>51</v>
      </c>
      <c r="C21" s="16">
        <v>12</v>
      </c>
      <c r="D21" s="13"/>
    </row>
    <row r="22" spans="1:4" ht="17.25" thickBot="1" x14ac:dyDescent="0.3">
      <c r="A22" s="17" t="s">
        <v>44</v>
      </c>
      <c r="B22" s="4" t="s">
        <v>47</v>
      </c>
      <c r="C22" s="14">
        <v>36</v>
      </c>
      <c r="D22" s="11"/>
    </row>
    <row r="23" spans="1:4" ht="17.25" thickBot="1" x14ac:dyDescent="0.3">
      <c r="A23" s="17" t="s">
        <v>44</v>
      </c>
      <c r="B23" s="2" t="s">
        <v>48</v>
      </c>
      <c r="C23" s="15">
        <v>36</v>
      </c>
      <c r="D23" s="12"/>
    </row>
    <row r="24" spans="1:4" ht="17.25" thickBot="1" x14ac:dyDescent="0.3">
      <c r="A24" s="17" t="s">
        <v>44</v>
      </c>
      <c r="B24" s="5" t="s">
        <v>49</v>
      </c>
      <c r="C24" s="15">
        <v>18</v>
      </c>
      <c r="D24" s="12"/>
    </row>
    <row r="25" spans="1:4" ht="17.25" thickBot="1" x14ac:dyDescent="0.3">
      <c r="A25" s="17" t="s">
        <v>44</v>
      </c>
      <c r="B25" s="1" t="s">
        <v>50</v>
      </c>
      <c r="C25" s="15">
        <v>18</v>
      </c>
      <c r="D25" s="12"/>
    </row>
    <row r="26" spans="1:4" ht="17.25" thickBot="1" x14ac:dyDescent="0.3">
      <c r="A26" s="17" t="s">
        <v>44</v>
      </c>
      <c r="B26" s="6" t="s">
        <v>51</v>
      </c>
      <c r="C26" s="16">
        <v>9</v>
      </c>
      <c r="D26" s="13"/>
    </row>
    <row r="27" spans="1:4" ht="17.25" thickBot="1" x14ac:dyDescent="0.3">
      <c r="A27" s="17" t="s">
        <v>45</v>
      </c>
      <c r="B27" s="4" t="s">
        <v>47</v>
      </c>
      <c r="C27" s="14">
        <v>20</v>
      </c>
      <c r="D27" s="11" t="s">
        <v>67</v>
      </c>
    </row>
    <row r="28" spans="1:4" ht="17.25" thickBot="1" x14ac:dyDescent="0.3">
      <c r="A28" s="17" t="s">
        <v>45</v>
      </c>
      <c r="B28" s="2" t="s">
        <v>48</v>
      </c>
      <c r="C28" s="15">
        <v>20</v>
      </c>
      <c r="D28" s="11" t="s">
        <v>67</v>
      </c>
    </row>
    <row r="29" spans="1:4" ht="17.25" thickBot="1" x14ac:dyDescent="0.3">
      <c r="A29" s="17" t="s">
        <v>45</v>
      </c>
      <c r="B29" s="5" t="s">
        <v>49</v>
      </c>
      <c r="C29" s="15">
        <v>10</v>
      </c>
      <c r="D29" s="11" t="s">
        <v>67</v>
      </c>
    </row>
    <row r="30" spans="1:4" ht="17.25" thickBot="1" x14ac:dyDescent="0.3">
      <c r="A30" s="17" t="s">
        <v>45</v>
      </c>
      <c r="B30" s="1" t="s">
        <v>50</v>
      </c>
      <c r="C30" s="15">
        <v>10</v>
      </c>
      <c r="D30" s="11" t="s">
        <v>67</v>
      </c>
    </row>
    <row r="31" spans="1:4" ht="17.25" thickBot="1" x14ac:dyDescent="0.3">
      <c r="A31" s="17" t="s">
        <v>45</v>
      </c>
      <c r="B31" s="6" t="s">
        <v>51</v>
      </c>
      <c r="C31" s="16">
        <v>5</v>
      </c>
      <c r="D31" s="11" t="s">
        <v>67</v>
      </c>
    </row>
    <row r="32" spans="1:4" ht="51.75" customHeight="1" thickBot="1" x14ac:dyDescent="0.3">
      <c r="A32" s="17" t="s">
        <v>46</v>
      </c>
      <c r="B32" s="4" t="s">
        <v>47</v>
      </c>
      <c r="C32" s="14">
        <v>8</v>
      </c>
      <c r="D32" s="47" t="s">
        <v>68</v>
      </c>
    </row>
    <row r="33" spans="1:4" ht="50.25" thickBot="1" x14ac:dyDescent="0.3">
      <c r="A33" s="17" t="s">
        <v>46</v>
      </c>
      <c r="B33" s="2" t="s">
        <v>48</v>
      </c>
      <c r="C33" s="15">
        <v>8</v>
      </c>
      <c r="D33" s="47" t="s">
        <v>68</v>
      </c>
    </row>
    <row r="34" spans="1:4" ht="50.25" thickBot="1" x14ac:dyDescent="0.3">
      <c r="A34" s="17" t="s">
        <v>46</v>
      </c>
      <c r="B34" s="5" t="s">
        <v>49</v>
      </c>
      <c r="C34" s="15">
        <v>4</v>
      </c>
      <c r="D34" s="47" t="s">
        <v>68</v>
      </c>
    </row>
    <row r="35" spans="1:4" ht="50.25" thickBot="1" x14ac:dyDescent="0.3">
      <c r="A35" s="17" t="s">
        <v>46</v>
      </c>
      <c r="B35" s="1" t="s">
        <v>50</v>
      </c>
      <c r="C35" s="15">
        <v>4</v>
      </c>
      <c r="D35" s="47" t="s">
        <v>68</v>
      </c>
    </row>
    <row r="36" spans="1:4" ht="50.25" thickBot="1" x14ac:dyDescent="0.3">
      <c r="A36" s="17" t="s">
        <v>46</v>
      </c>
      <c r="B36" s="6" t="s">
        <v>51</v>
      </c>
      <c r="C36" s="16">
        <v>2</v>
      </c>
      <c r="D36" s="47" t="s">
        <v>68</v>
      </c>
    </row>
  </sheetData>
  <sheetProtection algorithmName="SHA-512" hashValue="OT5BHhlC64IwkvhW7GXAdXLz91BL3OcrN3VeXyBkGuH2wHv/2F62YTfELXwf9/wud0/Hq3B5b9rwpJoISg5BMA==" saltValue="CLfevOCKolggJ/AE/dc0Qg==" spinCount="100000" sheet="1" objects="1" scenarios="1"/>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1C508-C12C-4CA3-BE48-27EF9EE09078}">
  <sheetPr codeName="工作表3">
    <tabColor theme="0"/>
  </sheetPr>
  <dimension ref="A1:C9"/>
  <sheetViews>
    <sheetView workbookViewId="0">
      <selection activeCell="C10" sqref="C10"/>
    </sheetView>
  </sheetViews>
  <sheetFormatPr defaultRowHeight="15.75" x14ac:dyDescent="0.25"/>
  <cols>
    <col min="1" max="1" width="15.5703125" customWidth="1"/>
    <col min="2" max="2" width="92.5703125" customWidth="1"/>
    <col min="3" max="3" width="40" customWidth="1"/>
    <col min="5" max="5" width="9.140625" customWidth="1"/>
  </cols>
  <sheetData>
    <row r="1" spans="1:3" ht="17.25" thickBot="1" x14ac:dyDescent="0.3">
      <c r="A1" s="56" t="s">
        <v>54</v>
      </c>
      <c r="B1" s="57" t="s">
        <v>52</v>
      </c>
      <c r="C1" s="58" t="s">
        <v>61</v>
      </c>
    </row>
    <row r="2" spans="1:3" ht="16.5" x14ac:dyDescent="0.25">
      <c r="A2" s="54" t="s">
        <v>4</v>
      </c>
      <c r="B2" s="55" t="s">
        <v>47</v>
      </c>
      <c r="C2" s="54" t="s">
        <v>59</v>
      </c>
    </row>
    <row r="3" spans="1:3" ht="16.5" x14ac:dyDescent="0.25">
      <c r="A3" s="53" t="s">
        <v>2</v>
      </c>
      <c r="B3" s="2" t="s">
        <v>48</v>
      </c>
      <c r="C3" s="53" t="s">
        <v>60</v>
      </c>
    </row>
    <row r="4" spans="1:3" ht="16.5" x14ac:dyDescent="0.25">
      <c r="A4" s="53" t="s">
        <v>3</v>
      </c>
      <c r="B4" s="2" t="s">
        <v>49</v>
      </c>
      <c r="C4" s="18"/>
    </row>
    <row r="5" spans="1:3" ht="16.5" x14ac:dyDescent="0.25">
      <c r="A5" s="53" t="s">
        <v>55</v>
      </c>
      <c r="B5" s="2" t="s">
        <v>50</v>
      </c>
      <c r="C5" s="18"/>
    </row>
    <row r="6" spans="1:3" ht="16.5" x14ac:dyDescent="0.25">
      <c r="A6" s="53" t="s">
        <v>57</v>
      </c>
      <c r="B6" s="2" t="s">
        <v>51</v>
      </c>
      <c r="C6" s="18"/>
    </row>
    <row r="7" spans="1:3" x14ac:dyDescent="0.25">
      <c r="A7" s="53" t="s">
        <v>56</v>
      </c>
      <c r="B7" s="18"/>
      <c r="C7" s="18"/>
    </row>
    <row r="8" spans="1:3" x14ac:dyDescent="0.25">
      <c r="A8" s="53" t="s">
        <v>58</v>
      </c>
      <c r="B8" s="18"/>
      <c r="C8" s="18"/>
    </row>
    <row r="9" spans="1:3" x14ac:dyDescent="0.25">
      <c r="A9" s="53" t="s">
        <v>3</v>
      </c>
      <c r="B9" s="18"/>
      <c r="C9" s="18"/>
    </row>
  </sheetData>
  <sheetProtection algorithmName="SHA-512" hashValue="jWXA87E1jiwuhEeknXk2WWxyVXYBzuTyj7ElgmWUIupQPF8LgMWCiGK6uesC61AQq/wA+g1WDHE+wmpVjpwNNA==" saltValue="62XiP1Or47M83pW62fB0xw==" spinCount="100000" sheet="1" objects="1" scenarios="1"/>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1078A-2464-4D49-BEFA-6EB490550046}">
  <dimension ref="A1"/>
  <sheetViews>
    <sheetView workbookViewId="0">
      <selection activeCell="B25" sqref="B25"/>
    </sheetView>
  </sheetViews>
  <sheetFormatPr defaultRowHeight="15.75" x14ac:dyDescent="0.25"/>
  <sheetData/>
  <sheetProtection algorithmName="SHA-512" hashValue="NUfKkMC0NRDCiugy8rtveSlNNshuUKtdNwOIaVaRYkT29X1+j5mDwenl7iDOnxlDx50PX+izg/A02w1kYdx3pA==" saltValue="U17bt/7Ib66S4BWlVpwisA==" spinCount="100000" sheet="1" objects="1" scenarios="1"/>
  <phoneticPr fontId="2"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1323494-AD4D-4017-A131-A537ADD9994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1</vt:i4>
      </vt:variant>
    </vt:vector>
  </HeadingPairs>
  <TitlesOfParts>
    <vt:vector size="5" baseType="lpstr">
      <vt:lpstr>Application Form</vt:lpstr>
      <vt:lpstr>Score Reference Table</vt:lpstr>
      <vt:lpstr>JournalTypeAuthor SequenceBonus</vt:lpstr>
      <vt:lpstr>Example</vt:lpstr>
      <vt:lpstr>'Application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dc:creator>
  <cp:lastModifiedBy>user</cp:lastModifiedBy>
  <cp:lastPrinted>2026-07-31T01:21:33Z</cp:lastPrinted>
  <dcterms:created xsi:type="dcterms:W3CDTF">2015-06-05T18:19:34Z</dcterms:created>
  <dcterms:modified xsi:type="dcterms:W3CDTF">2026-10-22T06:48:26Z</dcterms:modified>
</cp:coreProperties>
</file>