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To Do List\01研發成果績效獎勵\公告\中文版\"/>
    </mc:Choice>
  </mc:AlternateContent>
  <xr:revisionPtr revIDLastSave="0" documentId="13_ncr:1_{72AAD38F-4232-42DE-954B-65B1B426675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申請表" sheetId="1" r:id="rId1"/>
    <sheet name="分數參考表" sheetId="2" r:id="rId2"/>
    <sheet name="期刊類型作者序加權" sheetId="3" r:id="rId3"/>
    <sheet name="範例" sheetId="4" r:id="rId4"/>
  </sheets>
  <definedNames>
    <definedName name="_xlnm.Print_Area" localSheetId="0">申請表!$A$1:$O$22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 a="1"/>
  <c r="I8" i="1" s="1"/>
  <c r="I9" i="1" a="1"/>
  <c r="I9" i="1" s="1"/>
  <c r="I10" i="1" a="1"/>
  <c r="I10" i="1" s="1"/>
  <c r="I11" i="1" a="1"/>
  <c r="I11" i="1" s="1"/>
  <c r="I12" i="1" a="1"/>
  <c r="I12" i="1" s="1"/>
  <c r="I13" i="1" a="1"/>
  <c r="I13" i="1" s="1"/>
  <c r="I14" i="1" a="1"/>
  <c r="I14" i="1" s="1"/>
  <c r="I15" i="1" a="1"/>
  <c r="I15" i="1" s="1"/>
  <c r="I16" i="1" a="1"/>
  <c r="I16" i="1" s="1"/>
  <c r="I17" i="1" a="1"/>
  <c r="I17" i="1" s="1"/>
  <c r="I18" i="1" a="1"/>
  <c r="I18" i="1" s="1"/>
  <c r="I7" i="1" a="1"/>
  <c r="I7" i="1" s="1"/>
  <c r="P8" i="1" l="1" a="1"/>
  <c r="P8" i="1" s="1"/>
  <c r="P9" i="1" a="1"/>
  <c r="P9" i="1" s="1"/>
  <c r="P10" i="1" a="1"/>
  <c r="P10" i="1" s="1"/>
  <c r="P11" i="1" a="1"/>
  <c r="P11" i="1" s="1"/>
  <c r="P12" i="1" a="1"/>
  <c r="P12" i="1" s="1"/>
  <c r="P13" i="1" a="1"/>
  <c r="P13" i="1" s="1"/>
  <c r="P14" i="1" a="1"/>
  <c r="P14" i="1" s="1"/>
  <c r="P15" i="1" a="1"/>
  <c r="P15" i="1" s="1"/>
  <c r="P16" i="1" a="1"/>
  <c r="P16" i="1" s="1"/>
  <c r="P17" i="1" a="1"/>
  <c r="P17" i="1" s="1"/>
  <c r="P18" i="1" a="1"/>
  <c r="P18" i="1" s="1"/>
  <c r="Q16" i="1" l="1" a="1"/>
  <c r="Q16" i="1" s="1"/>
  <c r="R16" i="1" s="1"/>
  <c r="Q13" i="1" a="1"/>
  <c r="Q13" i="1" s="1"/>
  <c r="R13" i="1" s="1"/>
  <c r="Q15" i="1" a="1"/>
  <c r="Q15" i="1" s="1"/>
  <c r="R15" i="1" s="1"/>
  <c r="Q12" i="1" a="1"/>
  <c r="Q12" i="1" s="1"/>
  <c r="R12" i="1" s="1"/>
  <c r="Q14" i="1" a="1"/>
  <c r="Q14" i="1" s="1"/>
  <c r="R14" i="1" s="1"/>
  <c r="Q11" i="1" a="1"/>
  <c r="Q11" i="1" s="1"/>
  <c r="R11" i="1" s="1"/>
  <c r="Q17" i="1" a="1"/>
  <c r="Q17" i="1" s="1"/>
  <c r="R17" i="1" s="1"/>
  <c r="Q10" i="1" a="1"/>
  <c r="Q10" i="1" s="1"/>
  <c r="R10" i="1" s="1"/>
  <c r="Q9" i="1" a="1"/>
  <c r="Q9" i="1" s="1"/>
  <c r="R9" i="1" s="1"/>
  <c r="Q18" i="1" a="1"/>
  <c r="Q18" i="1" s="1"/>
  <c r="R18" i="1" s="1"/>
  <c r="Q8" i="1" a="1"/>
  <c r="Q8" i="1" s="1"/>
  <c r="R8" i="1" s="1"/>
  <c r="C9" i="2"/>
  <c r="C8" i="2"/>
  <c r="P7" i="1" a="1"/>
  <c r="P7" i="1" s="1"/>
  <c r="O12" i="1" l="1"/>
  <c r="O10" i="1"/>
  <c r="O9" i="1"/>
  <c r="O11" i="1"/>
  <c r="O16" i="1"/>
  <c r="O13" i="1"/>
  <c r="O8" i="1"/>
  <c r="O14" i="1"/>
  <c r="O17" i="1"/>
  <c r="O18" i="1"/>
  <c r="O15" i="1"/>
  <c r="Q7" i="1" a="1"/>
  <c r="Q7" i="1" s="1"/>
  <c r="R7" i="1" s="1"/>
  <c r="O7" i="1" s="1"/>
  <c r="O2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<sst xmlns="http://schemas.openxmlformats.org/spreadsheetml/2006/main" count="155" uniqueCount="75">
  <si>
    <t>所屬單位(系/所)︰</t>
    <phoneticPr fontId="3" type="noConversion"/>
  </si>
  <si>
    <t>電子信箱︰</t>
    <phoneticPr fontId="3" type="noConversion"/>
  </si>
  <si>
    <t>Impact Factor</t>
    <phoneticPr fontId="3" type="noConversion"/>
  </si>
  <si>
    <t>人事室</t>
    <phoneticPr fontId="3" type="noConversion"/>
  </si>
  <si>
    <t>研究發展處</t>
    <phoneticPr fontId="3" type="noConversion"/>
  </si>
  <si>
    <t>總分</t>
    <phoneticPr fontId="3" type="noConversion"/>
  </si>
  <si>
    <t>第一作者</t>
  </si>
  <si>
    <t>第二、三作者</t>
  </si>
  <si>
    <t>第四(含)作者以後</t>
  </si>
  <si>
    <t>期刊等級</t>
    <phoneticPr fontId="3" type="noConversion"/>
  </si>
  <si>
    <t>作者序</t>
    <phoneticPr fontId="3" type="noConversion"/>
  </si>
  <si>
    <t>分數</t>
    <phoneticPr fontId="3" type="noConversion"/>
  </si>
  <si>
    <t>備註</t>
    <phoneticPr fontId="3" type="noConversion"/>
  </si>
  <si>
    <t>第一作者</t>
    <phoneticPr fontId="3" type="noConversion"/>
  </si>
  <si>
    <t>第二、三作者</t>
    <phoneticPr fontId="3" type="noConversion"/>
  </si>
  <si>
    <t>第四(含)作者以後</t>
    <phoneticPr fontId="3" type="noConversion"/>
  </si>
  <si>
    <t>講座及特聘教授不得申請</t>
    <phoneticPr fontId="3" type="noConversion"/>
  </si>
  <si>
    <t>講座教授特聘教授、及傑出研究及研究獎、優良研究及創作獎不得申請</t>
    <phoneticPr fontId="3" type="noConversion"/>
  </si>
  <si>
    <t>通訊作者且第一作者以本校為發表機構</t>
  </si>
  <si>
    <t>通訊作者且第一作者以本校為發表機構</t>
    <phoneticPr fontId="3" type="noConversion"/>
  </si>
  <si>
    <t>通訊作者且第一作者非以本校為發表機構</t>
  </si>
  <si>
    <t>通訊作者且第一作者非以本校為發表機構</t>
    <phoneticPr fontId="3" type="noConversion"/>
  </si>
  <si>
    <t>期刊類型</t>
    <phoneticPr fontId="3" type="noConversion"/>
  </si>
  <si>
    <t>SSCI</t>
  </si>
  <si>
    <t>A&amp;HCI</t>
  </si>
  <si>
    <t>SCI(E)</t>
  </si>
  <si>
    <t>額外加權</t>
  </si>
  <si>
    <t>是</t>
  </si>
  <si>
    <t>否</t>
  </si>
  <si>
    <t>擇一加分</t>
    <phoneticPr fontId="3" type="noConversion"/>
  </si>
  <si>
    <t>加分前分數</t>
    <phoneticPr fontId="3" type="noConversion"/>
  </si>
  <si>
    <t>加分後分數</t>
    <phoneticPr fontId="2" type="noConversion"/>
  </si>
  <si>
    <t>頂尖期刊</t>
    <phoneticPr fontId="3" type="noConversion"/>
  </si>
  <si>
    <t>領航期刊</t>
    <phoneticPr fontId="2" type="noConversion"/>
  </si>
  <si>
    <t>卓越期刊</t>
    <phoneticPr fontId="3" type="noConversion"/>
  </si>
  <si>
    <t>傑出期刊</t>
    <phoneticPr fontId="3" type="noConversion"/>
  </si>
  <si>
    <t>優良期刊</t>
    <phoneticPr fontId="3" type="noConversion"/>
  </si>
  <si>
    <t>甲級期刊</t>
    <phoneticPr fontId="3" type="noConversion"/>
  </si>
  <si>
    <t>TSSCI第一級</t>
    <phoneticPr fontId="2" type="noConversion"/>
  </si>
  <si>
    <t>TSSCI第二級</t>
    <phoneticPr fontId="2" type="noConversion"/>
  </si>
  <si>
    <t>THCI第一級</t>
    <phoneticPr fontId="2" type="noConversion"/>
  </si>
  <si>
    <t>THCI第二級</t>
    <phoneticPr fontId="2" type="noConversion"/>
  </si>
  <si>
    <t>一般期刊</t>
    <phoneticPr fontId="3" type="noConversion"/>
  </si>
  <si>
    <t>申請序號</t>
    <phoneticPr fontId="2" type="noConversion"/>
  </si>
  <si>
    <t>核定編號
(研發處審查填寫)</t>
    <phoneticPr fontId="3" type="noConversion"/>
  </si>
  <si>
    <t>身分︰</t>
    <phoneticPr fontId="3" type="noConversion"/>
  </si>
  <si>
    <t>跨國合著
(當年度)</t>
    <phoneticPr fontId="2" type="noConversion"/>
  </si>
  <si>
    <t>論文名稱</t>
    <phoneticPr fontId="3" type="noConversion"/>
  </si>
  <si>
    <t>期刊名稱</t>
    <phoneticPr fontId="3" type="noConversion"/>
  </si>
  <si>
    <t>WOS資料庫Categories
有標註SDGs項目</t>
    <phoneticPr fontId="3" type="noConversion"/>
  </si>
  <si>
    <t>期刊類型
(下拉勾選)</t>
    <phoneticPr fontId="3" type="noConversion"/>
  </si>
  <si>
    <t>作者序
(下拉勾選)</t>
    <phoneticPr fontId="3" type="noConversion"/>
  </si>
  <si>
    <t>期刊等級
(自動帶出)</t>
    <phoneticPr fontId="3" type="noConversion"/>
  </si>
  <si>
    <t>分數
(自動帶出)</t>
    <phoneticPr fontId="3" type="noConversion"/>
  </si>
  <si>
    <t>一般教師
□專任教師
□專案教師    
□專案研究人員</t>
    <phoneticPr fontId="2" type="noConversion"/>
  </si>
  <si>
    <t>□ 講座教授  
□特聘教授   
獎勵期間：               
__________________</t>
    <phoneticPr fontId="2" type="noConversion"/>
  </si>
  <si>
    <t>※ 離職或退休教師在職期間須符合左列身分始得申請。</t>
    <phoneticPr fontId="2" type="noConversion"/>
  </si>
  <si>
    <t>□ 當年度退休
 退休日期：__________   
□ 當年度離職 
 離職日期：__________</t>
    <phoneticPr fontId="2" type="noConversion"/>
  </si>
  <si>
    <t>申請人</t>
    <phoneticPr fontId="3" type="noConversion"/>
  </si>
  <si>
    <t>中文姓名︰</t>
    <phoneticPr fontId="2" type="noConversion"/>
  </si>
  <si>
    <t>連絡電話︰</t>
    <phoneticPr fontId="2" type="noConversion"/>
  </si>
  <si>
    <t>□ 優良研究獎得主
□ 傑出研究獎得主
獎勵期間： 
____________________</t>
    <phoneticPr fontId="2" type="noConversion"/>
  </si>
  <si>
    <t xml:space="preserve">（16）Plos One 
（17）Royal Society Open Science 
（18）SAGE Open
（19）Sage Open Medicine 
（20）Scientific Reports 
（21）Springer Plus  
（22）Zootaxa </t>
    <phoneticPr fontId="2" type="noConversion"/>
  </si>
  <si>
    <t xml:space="preserve">（8）Frontiers 
（9）G3L Genes, Genomes, Genetics 
（10）IEEE Access 
（11）MDPI 
（12）Medicine 
（13）Oncotarget 
（14）Open Library of Humanities 
（15）Peer J 
</t>
    <phoneticPr fontId="3" type="noConversion"/>
  </si>
  <si>
    <t xml:space="preserve">※不獎勵期刊(含子期刊)或出版社：
622次行政會議通過(113年1月1日起生效)
（1）ACS Omega  
（2）AIP Advances 
（3）Biology Open 
（4）BMJ Open  
（5）De Gruyter Open Imprint 
（6）Elsevier Heliyon 
（7）FEBS Open Bio 
</t>
    <phoneticPr fontId="3" type="noConversion"/>
  </si>
  <si>
    <t>卷(期)號            
DOI</t>
    <phoneticPr fontId="3" type="noConversion"/>
  </si>
  <si>
    <t>※為保障申請人權益，請詳閱以下聲明事項，並簽章具結：
1. 本人已詳閱並瞭解《國立臺灣科技大學學術研究績效獎勵辦法》第八條規定：投稿期刊若列入本校公告之「不獎勵期刊或出版社」名單者，不予獎勵。
2. 本人確認本次申請獎勵之論文均未刊登於本校公告之「不獎勵期刊或出版社」清單（如右所示）。
3. 如有虛偽不實、隱匿或違反相關規定之情事，本人同意由學校扣除相關獎勵分數、追回已核發之獎勵金，並由研發處通知所屬單位主管依相關規定辦理。
申請人簽章： __________________________</t>
    <phoneticPr fontId="3" type="noConversion"/>
  </si>
  <si>
    <t xml:space="preserve">系所主管
</t>
    <phoneticPr fontId="3" type="noConversion"/>
  </si>
  <si>
    <t>英文姓名︰</t>
    <phoneticPr fontId="2" type="noConversion"/>
  </si>
  <si>
    <t>年度</t>
    <phoneticPr fontId="2" type="noConversion"/>
  </si>
  <si>
    <t>學術研究績效(期刊論文)獎勵分數申請表</t>
    <phoneticPr fontId="3" type="noConversion"/>
  </si>
  <si>
    <t>穩定跨國合著
(近5年同機構3件)-須佐證</t>
    <phoneticPr fontId="2" type="noConversion"/>
  </si>
  <si>
    <t>同一論文是否與本校其他教師合著</t>
    <phoneticPr fontId="3" type="noConversion"/>
  </si>
  <si>
    <t>□是，須檢附本校其他教師授權證明
□否</t>
    <phoneticPr fontId="2" type="noConversion"/>
  </si>
  <si>
    <r>
      <t>Category Rank
( 參照「</t>
    </r>
    <r>
      <rPr>
        <b/>
        <sz val="12"/>
        <color rgb="FFC00000"/>
        <rFont val="微軟正黑體"/>
        <family val="2"/>
        <charset val="136"/>
      </rPr>
      <t>範例</t>
    </r>
    <r>
      <rPr>
        <b/>
        <sz val="12"/>
        <rFont val="微軟正黑體"/>
        <family val="2"/>
        <charset val="136"/>
      </rPr>
      <t>」 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</si>
</sst>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9" formatCode="0.00_);[Red]\(0.00\)"/>
  </numFmts>
  <fonts count="17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ajor"/>
    </font>
    <font>
      <sz val="11"/>
      <color theme="1"/>
      <name val="微軟正黑體"/>
      <family val="2"/>
      <charset val="136"/>
    </font>
    <font>
      <b/>
      <sz val="14"/>
      <name val="微軟正黑體"/>
      <family val="2"/>
      <charset val="136"/>
    </font>
    <font>
      <sz val="11"/>
      <name val="新細明體"/>
      <family val="2"/>
      <scheme val="minor"/>
    </font>
    <font>
      <b/>
      <sz val="12"/>
      <color rgb="FFC00000"/>
      <name val="微軟正黑體"/>
      <family val="2"/>
      <charset val="136"/>
    </font>
    <font>
      <sz val="12"/>
      <color rgb="FFC0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21">
    <xf numFmtId="0" fontId="0" fillId="0" borderId="0" xfId="0"/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0" fillId="0" borderId="21" xfId="0" applyBorder="1"/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Border="1"/>
    <xf numFmtId="0" fontId="7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0" fillId="0" borderId="0" xfId="0" applyProtection="1">
      <protection locked="0" hidden="1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12" fillId="0" borderId="1" xfId="0" applyFont="1" applyBorder="1" applyAlignment="1" applyProtection="1">
      <alignment horizontal="center" vertical="center"/>
      <protection locked="0" hidden="1"/>
    </xf>
    <xf numFmtId="0" fontId="6" fillId="0" borderId="6" xfId="0" applyFont="1" applyBorder="1" applyAlignment="1" applyProtection="1">
      <alignment horizontal="center" vertical="center" wrapText="1"/>
      <protection locked="0" hidden="1"/>
    </xf>
    <xf numFmtId="176" fontId="6" fillId="0" borderId="6" xfId="1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6" xfId="0" applyFont="1" applyBorder="1" applyAlignment="1" applyProtection="1">
      <alignment horizontal="center" vertical="center"/>
      <protection locked="0" hidden="1"/>
    </xf>
    <xf numFmtId="1" fontId="4" fillId="0" borderId="1" xfId="0" quotePrefix="1" applyNumberFormat="1" applyFont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 applyProtection="1">
      <alignment horizontal="center" vertical="center" wrapText="1"/>
      <protection locked="0" hidden="1"/>
    </xf>
    <xf numFmtId="0" fontId="6" fillId="4" borderId="1" xfId="0" applyFont="1" applyFill="1" applyBorder="1" applyAlignment="1" applyProtection="1">
      <alignment horizontal="center" vertical="center" wrapText="1"/>
      <protection locked="0" hidden="1"/>
    </xf>
    <xf numFmtId="0" fontId="6" fillId="4" borderId="6" xfId="0" applyFont="1" applyFill="1" applyBorder="1" applyAlignment="1" applyProtection="1">
      <alignment horizontal="center" vertical="center" wrapText="1"/>
      <protection locked="0" hidden="1"/>
    </xf>
    <xf numFmtId="176" fontId="6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176" fontId="6" fillId="0" borderId="5" xfId="1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center"/>
      <protection hidden="1"/>
    </xf>
    <xf numFmtId="49" fontId="6" fillId="0" borderId="6" xfId="1" applyNumberFormat="1" applyFont="1" applyFill="1" applyBorder="1" applyAlignment="1" applyProtection="1">
      <alignment horizontal="center" vertical="center" wrapText="1"/>
      <protection locked="0" hidden="1"/>
    </xf>
    <xf numFmtId="0" fontId="16" fillId="4" borderId="2" xfId="0" applyFont="1" applyFill="1" applyBorder="1" applyAlignment="1" applyProtection="1">
      <alignment horizontal="left" vertical="top" wrapText="1"/>
    </xf>
    <xf numFmtId="0" fontId="16" fillId="4" borderId="3" xfId="0" applyFont="1" applyFill="1" applyBorder="1" applyAlignment="1" applyProtection="1">
      <alignment horizontal="left" vertical="top" wrapText="1"/>
    </xf>
    <xf numFmtId="0" fontId="16" fillId="4" borderId="3" xfId="0" applyFont="1" applyFill="1" applyBorder="1" applyAlignment="1" applyProtection="1">
      <alignment horizontal="left" vertical="top"/>
    </xf>
    <xf numFmtId="0" fontId="16" fillId="4" borderId="4" xfId="0" applyFont="1" applyFill="1" applyBorder="1" applyAlignment="1" applyProtection="1">
      <alignment horizontal="left" vertical="top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/>
      <protection locked="0" hidden="1"/>
    </xf>
    <xf numFmtId="0" fontId="7" fillId="4" borderId="4" xfId="0" applyFont="1" applyFill="1" applyBorder="1" applyAlignment="1" applyProtection="1">
      <alignment horizontal="center" vertical="center"/>
      <protection locked="0" hidden="1"/>
    </xf>
    <xf numFmtId="0" fontId="6" fillId="4" borderId="2" xfId="0" applyFont="1" applyFill="1" applyBorder="1" applyAlignment="1" applyProtection="1">
      <alignment horizontal="center" vertical="center"/>
      <protection locked="0" hidden="1"/>
    </xf>
    <xf numFmtId="0" fontId="6" fillId="4" borderId="3" xfId="0" applyFont="1" applyFill="1" applyBorder="1" applyAlignment="1" applyProtection="1">
      <alignment horizontal="center" vertical="center"/>
      <protection locked="0" hidden="1"/>
    </xf>
    <xf numFmtId="0" fontId="6" fillId="4" borderId="4" xfId="0" applyFont="1" applyFill="1" applyBorder="1" applyAlignment="1" applyProtection="1">
      <alignment horizontal="center" vertical="center"/>
      <protection locked="0" hidden="1"/>
    </xf>
    <xf numFmtId="49" fontId="6" fillId="4" borderId="2" xfId="0" applyNumberFormat="1" applyFont="1" applyFill="1" applyBorder="1" applyAlignment="1" applyProtection="1">
      <alignment horizontal="center" vertical="center"/>
      <protection locked="0" hidden="1"/>
    </xf>
    <xf numFmtId="49" fontId="6" fillId="4" borderId="3" xfId="0" applyNumberFormat="1" applyFont="1" applyFill="1" applyBorder="1" applyAlignment="1" applyProtection="1">
      <alignment horizontal="center" vertical="center"/>
      <protection locked="0" hidden="1"/>
    </xf>
    <xf numFmtId="49" fontId="6" fillId="4" borderId="4" xfId="0" applyNumberFormat="1" applyFont="1" applyFill="1" applyBorder="1" applyAlignment="1" applyProtection="1">
      <alignment horizontal="center" vertical="center"/>
      <protection locked="0" hidden="1"/>
    </xf>
    <xf numFmtId="0" fontId="4" fillId="0" borderId="2" xfId="0" applyFont="1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/>
    </xf>
    <xf numFmtId="0" fontId="0" fillId="0" borderId="4" xfId="0" applyBorder="1" applyAlignment="1" applyProtection="1">
      <alignment horizontal="left" vertical="top"/>
    </xf>
    <xf numFmtId="0" fontId="7" fillId="2" borderId="5" xfId="0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left" vertical="center" wrapText="1"/>
      <protection locked="0" hidden="1"/>
    </xf>
    <xf numFmtId="0" fontId="14" fillId="5" borderId="8" xfId="0" applyFont="1" applyFill="1" applyBorder="1" applyAlignment="1" applyProtection="1">
      <alignment horizontal="left" vertical="center" wrapText="1"/>
      <protection locked="0"/>
    </xf>
    <xf numFmtId="0" fontId="14" fillId="5" borderId="11" xfId="0" applyFont="1" applyFill="1" applyBorder="1" applyAlignment="1" applyProtection="1">
      <alignment horizontal="left" vertical="center" wrapText="1"/>
      <protection locked="0"/>
    </xf>
    <xf numFmtId="0" fontId="14" fillId="5" borderId="13" xfId="0" applyFont="1" applyFill="1" applyBorder="1" applyAlignment="1" applyProtection="1">
      <alignment horizontal="left" vertical="center" wrapText="1"/>
      <protection locked="0"/>
    </xf>
    <xf numFmtId="0" fontId="14" fillId="5" borderId="10" xfId="0" applyFont="1" applyFill="1" applyBorder="1" applyAlignment="1" applyProtection="1">
      <alignment horizontal="left" vertical="center" wrapText="1"/>
      <protection locked="0"/>
    </xf>
    <xf numFmtId="0" fontId="14" fillId="5" borderId="12" xfId="0" applyFont="1" applyFill="1" applyBorder="1" applyAlignment="1" applyProtection="1">
      <alignment horizontal="left" vertical="center" wrapText="1"/>
      <protection locked="0"/>
    </xf>
    <xf numFmtId="0" fontId="14" fillId="5" borderId="14" xfId="0" applyFont="1" applyFill="1" applyBorder="1" applyAlignment="1" applyProtection="1">
      <alignment horizontal="left" vertical="center" wrapText="1"/>
      <protection locked="0"/>
    </xf>
    <xf numFmtId="0" fontId="14" fillId="5" borderId="5" xfId="0" applyFont="1" applyFill="1" applyBorder="1" applyAlignment="1" applyProtection="1">
      <alignment horizontal="left" vertical="center" wrapText="1"/>
      <protection locked="0"/>
    </xf>
    <xf numFmtId="0" fontId="14" fillId="5" borderId="26" xfId="0" applyFont="1" applyFill="1" applyBorder="1" applyAlignment="1" applyProtection="1">
      <alignment vertical="center"/>
      <protection locked="0"/>
    </xf>
    <xf numFmtId="0" fontId="14" fillId="5" borderId="6" xfId="0" applyFont="1" applyFill="1" applyBorder="1" applyAlignme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</xf>
    <xf numFmtId="0" fontId="15" fillId="0" borderId="8" xfId="0" applyFont="1" applyBorder="1" applyAlignment="1" applyProtection="1">
      <alignment vertical="center" wrapText="1"/>
    </xf>
    <xf numFmtId="0" fontId="16" fillId="0" borderId="9" xfId="0" applyFont="1" applyBorder="1" applyAlignment="1" applyProtection="1">
      <alignment vertical="center" wrapText="1"/>
    </xf>
    <xf numFmtId="0" fontId="16" fillId="0" borderId="10" xfId="0" applyFont="1" applyBorder="1" applyAlignment="1" applyProtection="1">
      <alignment vertical="center" wrapText="1"/>
    </xf>
    <xf numFmtId="0" fontId="16" fillId="0" borderId="11" xfId="0" applyFont="1" applyBorder="1" applyAlignment="1" applyProtection="1">
      <alignment vertical="center" wrapText="1"/>
    </xf>
    <xf numFmtId="0" fontId="16" fillId="0" borderId="0" xfId="0" applyFont="1" applyBorder="1" applyAlignment="1" applyProtection="1">
      <alignment vertical="center" wrapText="1"/>
    </xf>
    <xf numFmtId="0" fontId="16" fillId="0" borderId="12" xfId="0" applyFont="1" applyBorder="1" applyAlignment="1" applyProtection="1">
      <alignment vertical="center" wrapText="1"/>
    </xf>
    <xf numFmtId="0" fontId="16" fillId="0" borderId="13" xfId="0" applyFont="1" applyBorder="1" applyAlignment="1" applyProtection="1">
      <alignment vertical="center" wrapText="1"/>
    </xf>
    <xf numFmtId="0" fontId="16" fillId="0" borderId="7" xfId="0" applyFont="1" applyBorder="1" applyAlignment="1" applyProtection="1">
      <alignment vertical="center" wrapText="1"/>
    </xf>
    <xf numFmtId="0" fontId="16" fillId="0" borderId="14" xfId="0" applyFont="1" applyBorder="1" applyAlignment="1" applyProtection="1">
      <alignment vertical="center" wrapText="1"/>
    </xf>
    <xf numFmtId="0" fontId="7" fillId="0" borderId="8" xfId="0" applyFont="1" applyBorder="1" applyAlignment="1" applyProtection="1">
      <alignment horizontal="left" vertical="top" wrapText="1"/>
    </xf>
    <xf numFmtId="0" fontId="7" fillId="0" borderId="9" xfId="0" applyFont="1" applyBorder="1" applyAlignment="1" applyProtection="1">
      <alignment horizontal="left" vertical="top" wrapText="1"/>
    </xf>
    <xf numFmtId="0" fontId="7" fillId="0" borderId="11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7" fillId="0" borderId="13" xfId="0" applyFont="1" applyBorder="1" applyAlignment="1" applyProtection="1">
      <alignment horizontal="left" vertical="top" wrapText="1"/>
    </xf>
    <xf numFmtId="0" fontId="7" fillId="0" borderId="7" xfId="0" applyFont="1" applyBorder="1" applyAlignment="1" applyProtection="1">
      <alignment horizontal="left" vertical="top" wrapText="1"/>
    </xf>
    <xf numFmtId="0" fontId="7" fillId="0" borderId="9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left" vertical="center" wrapText="1"/>
    </xf>
    <xf numFmtId="0" fontId="7" fillId="0" borderId="14" xfId="0" applyFont="1" applyBorder="1" applyAlignment="1" applyProtection="1">
      <alignment horizontal="left" vertical="center" wrapText="1"/>
    </xf>
    <xf numFmtId="0" fontId="7" fillId="5" borderId="5" xfId="0" applyFont="1" applyFill="1" applyBorder="1" applyAlignment="1" applyProtection="1">
      <alignment horizontal="center" vertical="center"/>
      <protection hidden="1"/>
    </xf>
    <xf numFmtId="0" fontId="7" fillId="5" borderId="26" xfId="0" applyFont="1" applyFill="1" applyBorder="1" applyAlignment="1" applyProtection="1">
      <alignment horizontal="center" vertical="center"/>
      <protection hidden="1"/>
    </xf>
    <xf numFmtId="0" fontId="14" fillId="5" borderId="6" xfId="0" applyFont="1" applyFill="1" applyBorder="1" applyAlignment="1" applyProtection="1">
      <alignment horizontal="center" vertical="center"/>
      <protection hidden="1"/>
    </xf>
    <xf numFmtId="0" fontId="7" fillId="5" borderId="5" xfId="0" applyFont="1" applyFill="1" applyBorder="1" applyAlignment="1" applyProtection="1">
      <alignment horizontal="left" vertical="center" wrapText="1"/>
      <protection locked="0"/>
    </xf>
    <xf numFmtId="0" fontId="7" fillId="5" borderId="5" xfId="0" applyFont="1" applyFill="1" applyBorder="1" applyAlignment="1" applyProtection="1">
      <alignment horizontal="center" vertical="center" wrapText="1"/>
    </xf>
    <xf numFmtId="0" fontId="14" fillId="5" borderId="26" xfId="0" applyFont="1" applyFill="1" applyBorder="1" applyAlignment="1" applyProtection="1">
      <alignment vertical="center" wrapText="1"/>
    </xf>
    <xf numFmtId="0" fontId="14" fillId="5" borderId="6" xfId="0" applyFont="1" applyFill="1" applyBorder="1" applyAlignment="1" applyProtection="1">
      <alignment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26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7" fillId="5" borderId="6" xfId="0" applyFont="1" applyFill="1" applyBorder="1" applyAlignment="1" applyProtection="1">
      <alignment horizontal="center" vertical="center"/>
      <protection hidden="1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7" fillId="5" borderId="2" xfId="0" applyFont="1" applyFill="1" applyBorder="1" applyAlignment="1" applyProtection="1">
      <alignment horizontal="center" vertical="center"/>
      <protection hidden="1"/>
    </xf>
    <xf numFmtId="0" fontId="7" fillId="5" borderId="4" xfId="0" applyFont="1" applyFill="1" applyBorder="1" applyAlignment="1" applyProtection="1">
      <alignment horizontal="center" vertical="center"/>
      <protection hidden="1"/>
    </xf>
    <xf numFmtId="179" fontId="6" fillId="0" borderId="6" xfId="1" applyNumberFormat="1" applyFont="1" applyFill="1" applyBorder="1" applyAlignment="1" applyProtection="1">
      <alignment horizontal="center" vertical="center" wrapText="1"/>
      <protection locked="0" hidden="1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</xdr:row>
      <xdr:rowOff>104775</xdr:rowOff>
    </xdr:from>
    <xdr:to>
      <xdr:col>10</xdr:col>
      <xdr:colOff>164217</xdr:colOff>
      <xdr:row>19</xdr:row>
      <xdr:rowOff>58587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86FDF8BA-9BE0-7D64-5F0E-3BBB1F5E7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304800"/>
          <a:ext cx="5669667" cy="3554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R30"/>
  <sheetViews>
    <sheetView tabSelected="1" view="pageBreakPreview" zoomScale="60" zoomScaleNormal="60" workbookViewId="0">
      <selection activeCell="O19" sqref="O19:O21"/>
    </sheetView>
  </sheetViews>
  <sheetFormatPr defaultRowHeight="15.75" x14ac:dyDescent="0.25"/>
  <cols>
    <col min="1" max="1" width="14.140625" style="39" customWidth="1"/>
    <col min="2" max="2" width="12.7109375" style="39" customWidth="1"/>
    <col min="3" max="3" width="34.5703125" style="39" customWidth="1"/>
    <col min="4" max="4" width="23.5703125" style="39" customWidth="1"/>
    <col min="5" max="5" width="23.7109375" style="39" customWidth="1"/>
    <col min="6" max="6" width="13.5703125" style="39" bestFit="1" customWidth="1"/>
    <col min="7" max="7" width="19.140625" style="39" customWidth="1"/>
    <col min="8" max="8" width="12.140625" style="39" customWidth="1"/>
    <col min="9" max="9" width="13.42578125" style="39" customWidth="1"/>
    <col min="10" max="10" width="14.42578125" style="40" customWidth="1"/>
    <col min="11" max="11" width="21.28515625" style="39" customWidth="1"/>
    <col min="12" max="12" width="18.42578125" style="39" customWidth="1"/>
    <col min="13" max="13" width="25" style="39" customWidth="1"/>
    <col min="14" max="14" width="40.28515625" style="39" customWidth="1"/>
    <col min="15" max="15" width="33" style="39" customWidth="1"/>
    <col min="16" max="16" width="13.28515625" style="25" hidden="1" customWidth="1"/>
    <col min="17" max="17" width="7.5703125" style="25" hidden="1" customWidth="1"/>
    <col min="18" max="18" width="13.85546875" style="26" hidden="1" customWidth="1"/>
    <col min="19" max="16384" width="9.140625" style="26"/>
  </cols>
  <sheetData>
    <row r="1" spans="1:18" ht="24" customHeight="1" x14ac:dyDescent="0.25">
      <c r="A1" s="82" t="s">
        <v>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8" ht="28.9" customHeight="1" x14ac:dyDescent="0.25">
      <c r="A2" s="116" t="s">
        <v>69</v>
      </c>
      <c r="B2" s="117"/>
      <c r="C2" s="118">
        <v>2026</v>
      </c>
      <c r="D2" s="119"/>
      <c r="E2" s="20" t="s">
        <v>0</v>
      </c>
      <c r="F2" s="60"/>
      <c r="G2" s="61"/>
      <c r="H2" s="61"/>
      <c r="I2" s="62"/>
      <c r="J2" s="104" t="s">
        <v>45</v>
      </c>
      <c r="K2" s="107" t="s">
        <v>54</v>
      </c>
      <c r="L2" s="73" t="s">
        <v>55</v>
      </c>
      <c r="M2" s="76" t="s">
        <v>61</v>
      </c>
      <c r="N2" s="79" t="s">
        <v>57</v>
      </c>
      <c r="O2" s="108" t="s">
        <v>56</v>
      </c>
      <c r="P2" s="72"/>
      <c r="Q2" s="72"/>
    </row>
    <row r="3" spans="1:18" ht="26.45" customHeight="1" x14ac:dyDescent="0.25">
      <c r="A3" s="104" t="s">
        <v>58</v>
      </c>
      <c r="B3" s="51" t="s">
        <v>59</v>
      </c>
      <c r="C3" s="58"/>
      <c r="D3" s="59"/>
      <c r="E3" s="21" t="s">
        <v>60</v>
      </c>
      <c r="F3" s="63"/>
      <c r="G3" s="64"/>
      <c r="H3" s="64"/>
      <c r="I3" s="65"/>
      <c r="J3" s="105"/>
      <c r="K3" s="80"/>
      <c r="L3" s="74"/>
      <c r="M3" s="77"/>
      <c r="N3" s="80"/>
      <c r="O3" s="109"/>
    </row>
    <row r="4" spans="1:18" ht="29.45" customHeight="1" x14ac:dyDescent="0.25">
      <c r="A4" s="115"/>
      <c r="B4" s="51" t="s">
        <v>68</v>
      </c>
      <c r="C4" s="58"/>
      <c r="D4" s="59"/>
      <c r="E4" s="21" t="s">
        <v>1</v>
      </c>
      <c r="F4" s="63"/>
      <c r="G4" s="64"/>
      <c r="H4" s="64"/>
      <c r="I4" s="65"/>
      <c r="J4" s="106"/>
      <c r="K4" s="81"/>
      <c r="L4" s="75"/>
      <c r="M4" s="78"/>
      <c r="N4" s="81"/>
      <c r="O4" s="110"/>
    </row>
    <row r="5" spans="1:18" ht="51" customHeight="1" x14ac:dyDescent="0.25">
      <c r="A5" s="57" t="s">
        <v>44</v>
      </c>
      <c r="B5" s="70" t="s">
        <v>43</v>
      </c>
      <c r="C5" s="57" t="s">
        <v>47</v>
      </c>
      <c r="D5" s="57" t="s">
        <v>48</v>
      </c>
      <c r="E5" s="57" t="s">
        <v>65</v>
      </c>
      <c r="F5" s="57" t="s">
        <v>50</v>
      </c>
      <c r="G5" s="57" t="s">
        <v>74</v>
      </c>
      <c r="H5" s="57" t="s">
        <v>2</v>
      </c>
      <c r="I5" s="57" t="s">
        <v>52</v>
      </c>
      <c r="J5" s="57" t="s">
        <v>51</v>
      </c>
      <c r="K5" s="22" t="s">
        <v>46</v>
      </c>
      <c r="L5" s="23" t="s">
        <v>71</v>
      </c>
      <c r="M5" s="57" t="s">
        <v>49</v>
      </c>
      <c r="N5" s="114" t="s">
        <v>72</v>
      </c>
      <c r="O5" s="57" t="s">
        <v>53</v>
      </c>
    </row>
    <row r="6" spans="1:18" ht="25.15" customHeight="1" x14ac:dyDescent="0.25">
      <c r="A6" s="57"/>
      <c r="B6" s="71"/>
      <c r="C6" s="57"/>
      <c r="D6" s="57"/>
      <c r="E6" s="57"/>
      <c r="F6" s="57"/>
      <c r="G6" s="57"/>
      <c r="H6" s="57"/>
      <c r="I6" s="57"/>
      <c r="J6" s="57"/>
      <c r="K6" s="57" t="s">
        <v>29</v>
      </c>
      <c r="L6" s="57"/>
      <c r="M6" s="57"/>
      <c r="N6" s="114"/>
      <c r="O6" s="57"/>
      <c r="P6" s="27" t="s">
        <v>30</v>
      </c>
      <c r="Q6" s="28" t="s">
        <v>31</v>
      </c>
      <c r="R6" s="28" t="s">
        <v>31</v>
      </c>
    </row>
    <row r="7" spans="1:18" ht="54.75" customHeight="1" x14ac:dyDescent="0.25">
      <c r="A7" s="31"/>
      <c r="B7" s="31"/>
      <c r="C7" s="29"/>
      <c r="D7" s="29"/>
      <c r="E7" s="29"/>
      <c r="F7" s="29"/>
      <c r="G7" s="120"/>
      <c r="H7" s="29"/>
      <c r="I7" s="47" t="str" cm="1">
        <f t="array" ref="I7">IF(OR(D7="", F7="", G7="", H7=""), "", _xlfn.IFS( OR(D7="Nature", D7="Science"), "頂尖期刊", F7="A&amp;HCI", "一般期刊", OR(F7="TSSCI第一級", F7="THCI第一級"), "甲等期刊", OR(F7="TSSCI第二級", F7="THCI第二級"), "一般期刊", H7 &gt;= 20, "領航期刊", G7 &lt;= 4%, "卓越期刊", G7 &lt;= 10%, "傑出期刊", G7 &lt;= 25%, "優良期刊", G7 &lt;= 50%, "甲等期刊", TRUE, "一般期刊" ))</f>
        <v/>
      </c>
      <c r="J7" s="30"/>
      <c r="K7" s="30"/>
      <c r="L7" s="30"/>
      <c r="M7" s="30"/>
      <c r="N7" s="50" t="s">
        <v>73</v>
      </c>
      <c r="O7" s="48">
        <f t="shared" ref="O7:O18" si="0">R7</f>
        <v>0</v>
      </c>
      <c r="P7" s="32" t="e" cm="1">
        <f t="array" ref="P7">INDEX(分數參考表!C$2:C$36,MATCH(申請表!I7&amp;申請表!J7,分數參考表!A$2:A$36&amp;分數參考表!B$2:B$36,0))</f>
        <v>#N/A</v>
      </c>
      <c r="Q7" s="28" t="e" cm="1">
        <f t="array" ref="Q7">P7 + _xlfn.IFS( I7="頂尖期刊", _xlfn.IFS(L7="是", 40, K7="是", 20, TRUE, 0), I7="領航期刊", _xlfn.IFS(L7="是", 20, K7="是", 10, TRUE, 0), I7="卓越期刊", _xlfn.IFS(L7="是", 20, K7="是", 10, TRUE, 0), I7="傑出期刊", _xlfn.IFS(L7="是", 10, K7="是", 5, TRUE, 0), I7="優良期刊", _xlfn.IFS(L7="是", 10, K7="是", 5, TRUE, 0), I7="甲等期刊", _xlfn.IFS(L7="是", 8, K7="是", 4, TRUE, 0), I7="一般期刊", _xlfn.IFS(L7="是", 4, K7="是", 2, TRUE, 0), TRUE, 0 ) + IF(M7="是", 2, 0)</f>
        <v>#N/A</v>
      </c>
      <c r="R7" s="28">
        <f>IFERROR(Q7,0)</f>
        <v>0</v>
      </c>
    </row>
    <row r="8" spans="1:18" ht="54.75" customHeight="1" x14ac:dyDescent="0.25">
      <c r="A8" s="41"/>
      <c r="B8" s="41"/>
      <c r="C8" s="42"/>
      <c r="D8" s="43"/>
      <c r="E8" s="42"/>
      <c r="F8" s="44"/>
      <c r="G8" s="52"/>
      <c r="H8" s="42"/>
      <c r="I8" s="47" t="str" cm="1">
        <f t="array" ref="I8">IF(OR(D8="", F8="", G8="", H8=""), "", _xlfn.IFS( OR(D8="Nature", D8="Science"), "頂尖期刊", F8="A&amp;HCI", "一般期刊", OR(F8="TSSCI第一級", F8="THCI第一級"), "甲等期刊", OR(F8="TSSCI第二級", F8="THCI第二級"), "一般期刊", H8 &gt;= 20, "領航期刊", G8 &lt;= 4%, "卓越期刊", G8 &lt;= 10%, "傑出期刊", G8 &lt;= 25%, "優良期刊", G8 &lt;= 50%, "甲等期刊", TRUE, "一般期刊" ))</f>
        <v/>
      </c>
      <c r="J8" s="30"/>
      <c r="K8" s="30"/>
      <c r="L8" s="30"/>
      <c r="M8" s="30"/>
      <c r="N8" s="50" t="s">
        <v>73</v>
      </c>
      <c r="O8" s="48">
        <f t="shared" si="0"/>
        <v>0</v>
      </c>
      <c r="P8" s="32" t="e" cm="1">
        <f t="array" ref="P8">INDEX(分數參考表!C$2:C$36,MATCH(申請表!I8&amp;申請表!J8,分數參考表!A$2:A$36&amp;分數參考表!B$2:B$36,0))</f>
        <v>#N/A</v>
      </c>
      <c r="Q8" s="28" t="e" cm="1">
        <f t="array" ref="Q8">P8 + _xlfn.IFS( I8="頂尖期刊", _xlfn.IFS(L8="是", 40, K8="是", 20, TRUE, 0), I8="領航期刊", _xlfn.IFS(L8="是", 20, K8="是", 10, TRUE, 0), I8="卓越期刊", _xlfn.IFS(L8="是", 20, K8="是", 10, TRUE, 0), I8="傑出期刊", _xlfn.IFS(L8="是", 10, K8="是", 5, TRUE, 0), I8="優良期刊", _xlfn.IFS(L8="是", 10, K8="是", 5, TRUE, 0), I8="甲等期刊", _xlfn.IFS(L8="是", 8, K8="是", 4, TRUE, 0), I8="一般期刊", _xlfn.IFS(L8="是", 4, K8="是", 2, TRUE, 0), TRUE, 0 ) + IF(M8="是", 2, 0)</f>
        <v>#N/A</v>
      </c>
      <c r="R8" s="28">
        <f t="shared" ref="R8:R18" si="1">IFERROR(Q8,0)</f>
        <v>0</v>
      </c>
    </row>
    <row r="9" spans="1:18" ht="54.75" customHeight="1" x14ac:dyDescent="0.25">
      <c r="A9" s="41"/>
      <c r="B9" s="41"/>
      <c r="C9" s="42"/>
      <c r="D9" s="42"/>
      <c r="E9" s="42"/>
      <c r="F9" s="29"/>
      <c r="G9" s="52"/>
      <c r="H9" s="42"/>
      <c r="I9" s="47" t="str" cm="1">
        <f t="array" ref="I9">IF(OR(D9="", F9="", G9="", H9=""), "", _xlfn.IFS( OR(D9="Nature", D9="Science"), "頂尖期刊", F9="A&amp;HCI", "一般期刊", OR(F9="TSSCI第一級", F9="THCI第一級"), "甲等期刊", OR(F9="TSSCI第二級", F9="THCI第二級"), "一般期刊", H9 &gt;= 20, "領航期刊", G9 &lt;= 4%, "卓越期刊", G9 &lt;= 10%, "傑出期刊", G9 &lt;= 25%, "優良期刊", G9 &lt;= 50%, "甲等期刊", TRUE, "一般期刊" ))</f>
        <v/>
      </c>
      <c r="J9" s="30"/>
      <c r="K9" s="30"/>
      <c r="L9" s="30"/>
      <c r="M9" s="45"/>
      <c r="N9" s="50" t="s">
        <v>73</v>
      </c>
      <c r="O9" s="48">
        <f t="shared" si="0"/>
        <v>0</v>
      </c>
      <c r="P9" s="32" t="e" cm="1">
        <f t="array" ref="P9">INDEX(分數參考表!C$2:C$36,MATCH(申請表!I9&amp;申請表!J9,分數參考表!A$2:A$36&amp;分數參考表!B$2:B$36,0))</f>
        <v>#N/A</v>
      </c>
      <c r="Q9" s="28" t="e" cm="1">
        <f t="array" ref="Q9">P9 + _xlfn.IFS( I9="頂尖期刊", _xlfn.IFS(L9="是", 40, K9="是", 20, TRUE, 0), I9="領航期刊", _xlfn.IFS(L9="是", 20, K9="是", 10, TRUE, 0), I9="卓越期刊", _xlfn.IFS(L9="是", 20, K9="是", 10, TRUE, 0), I9="傑出期刊", _xlfn.IFS(L9="是", 10, K9="是", 5, TRUE, 0), I9="優良期刊", _xlfn.IFS(L9="是", 10, K9="是", 5, TRUE, 0), I9="甲等期刊", _xlfn.IFS(L9="是", 8, K9="是", 4, TRUE, 0), I9="一般期刊", _xlfn.IFS(L9="是", 4, K9="是", 2, TRUE, 0), TRUE, 0 ) + IF(M9="是", 2, 0)</f>
        <v>#N/A</v>
      </c>
      <c r="R9" s="28">
        <f t="shared" si="1"/>
        <v>0</v>
      </c>
    </row>
    <row r="10" spans="1:18" ht="54.75" customHeight="1" x14ac:dyDescent="0.25">
      <c r="A10" s="41"/>
      <c r="B10" s="41"/>
      <c r="C10" s="42"/>
      <c r="D10" s="42"/>
      <c r="E10" s="42"/>
      <c r="F10" s="29"/>
      <c r="G10" s="52"/>
      <c r="H10" s="42"/>
      <c r="I10" s="47" t="str" cm="1">
        <f t="array" ref="I10">IF(OR(D10="", F10="", G10="", H10=""), "", _xlfn.IFS( OR(D10="Nature", D10="Science"), "頂尖期刊", F10="A&amp;HCI", "一般期刊", OR(F10="TSSCI第一級", F10="THCI第一級"), "甲等期刊", OR(F10="TSSCI第二級", F10="THCI第二級"), "一般期刊", H10 &gt;= 20, "領航期刊", G10 &lt;= 4%, "卓越期刊", G10 &lt;= 10%, "傑出期刊", G10 &lt;= 25%, "優良期刊", G10 &lt;= 50%, "甲等期刊", TRUE, "一般期刊" ))</f>
        <v/>
      </c>
      <c r="J10" s="30"/>
      <c r="K10" s="30"/>
      <c r="L10" s="30"/>
      <c r="M10" s="45"/>
      <c r="N10" s="50" t="s">
        <v>73</v>
      </c>
      <c r="O10" s="48">
        <f t="shared" si="0"/>
        <v>0</v>
      </c>
      <c r="P10" s="32" t="e" cm="1">
        <f t="array" ref="P10">INDEX(分數參考表!C$2:C$36,MATCH(申請表!I10&amp;申請表!J10,分數參考表!A$2:A$36&amp;分數參考表!B$2:B$36,0))</f>
        <v>#N/A</v>
      </c>
      <c r="Q10" s="28" t="e" cm="1">
        <f t="array" ref="Q10">P10 + _xlfn.IFS( I10="頂尖期刊", _xlfn.IFS(L10="是", 40, K10="是", 20, TRUE, 0), I10="領航期刊", _xlfn.IFS(L10="是", 20, K10="是", 10, TRUE, 0), I10="卓越期刊", _xlfn.IFS(L10="是", 20, K10="是", 10, TRUE, 0), I10="傑出期刊", _xlfn.IFS(L10="是", 10, K10="是", 5, TRUE, 0), I10="優良期刊", _xlfn.IFS(L10="是", 10, K10="是", 5, TRUE, 0), I10="甲等期刊", _xlfn.IFS(L10="是", 8, K10="是", 4, TRUE, 0), I10="一般期刊", _xlfn.IFS(L10="是", 4, K10="是", 2, TRUE, 0), TRUE, 0 ) + IF(M10="是", 2, 0)</f>
        <v>#N/A</v>
      </c>
      <c r="R10" s="28">
        <f t="shared" si="1"/>
        <v>0</v>
      </c>
    </row>
    <row r="11" spans="1:18" ht="54.75" customHeight="1" x14ac:dyDescent="0.25">
      <c r="A11" s="41"/>
      <c r="B11" s="41"/>
      <c r="C11" s="42"/>
      <c r="D11" s="42"/>
      <c r="E11" s="42"/>
      <c r="F11" s="29"/>
      <c r="G11" s="52"/>
      <c r="H11" s="42"/>
      <c r="I11" s="47" t="str" cm="1">
        <f t="array" ref="I11">IF(OR(D11="", F11="", G11="", H11=""), "", _xlfn.IFS( OR(D11="Nature", D11="Science"), "頂尖期刊", F11="A&amp;HCI", "一般期刊", OR(F11="TSSCI第一級", F11="THCI第一級"), "甲等期刊", OR(F11="TSSCI第二級", F11="THCI第二級"), "一般期刊", H11 &gt;= 20, "領航期刊", G11 &lt;= 4%, "卓越期刊", G11 &lt;= 10%, "傑出期刊", G11 &lt;= 25%, "優良期刊", G11 &lt;= 50%, "甲等期刊", TRUE, "一般期刊" ))</f>
        <v/>
      </c>
      <c r="J11" s="30"/>
      <c r="K11" s="30"/>
      <c r="L11" s="30"/>
      <c r="M11" s="45"/>
      <c r="N11" s="50" t="s">
        <v>73</v>
      </c>
      <c r="O11" s="48">
        <f t="shared" si="0"/>
        <v>0</v>
      </c>
      <c r="P11" s="32" t="e" cm="1">
        <f t="array" ref="P11">INDEX(分數參考表!C$2:C$36,MATCH(申請表!I11&amp;申請表!J11,分數參考表!A$2:A$36&amp;分數參考表!B$2:B$36,0))</f>
        <v>#N/A</v>
      </c>
      <c r="Q11" s="28" t="e" cm="1">
        <f t="array" ref="Q11">P11 + _xlfn.IFS( I11="頂尖期刊", _xlfn.IFS(L11="是", 40, K11="是", 20, TRUE, 0), I11="領航期刊", _xlfn.IFS(L11="是", 20, K11="是", 10, TRUE, 0), I11="卓越期刊", _xlfn.IFS(L11="是", 20, K11="是", 10, TRUE, 0), I11="傑出期刊", _xlfn.IFS(L11="是", 10, K11="是", 5, TRUE, 0), I11="優良期刊", _xlfn.IFS(L11="是", 10, K11="是", 5, TRUE, 0), I11="甲等期刊", _xlfn.IFS(L11="是", 8, K11="是", 4, TRUE, 0), I11="一般期刊", _xlfn.IFS(L11="是", 4, K11="是", 2, TRUE, 0), TRUE, 0 ) + IF(M11="是", 2, 0)</f>
        <v>#N/A</v>
      </c>
      <c r="R11" s="28">
        <f t="shared" si="1"/>
        <v>0</v>
      </c>
    </row>
    <row r="12" spans="1:18" ht="54.75" customHeight="1" x14ac:dyDescent="0.25">
      <c r="A12" s="41"/>
      <c r="B12" s="41"/>
      <c r="C12" s="42"/>
      <c r="D12" s="42"/>
      <c r="E12" s="42"/>
      <c r="F12" s="29"/>
      <c r="G12" s="52"/>
      <c r="H12" s="42"/>
      <c r="I12" s="47" t="str" cm="1">
        <f t="array" ref="I12">IF(OR(D12="", F12="", G12="", H12=""), "", _xlfn.IFS( OR(D12="Nature", D12="Science"), "頂尖期刊", F12="A&amp;HCI", "一般期刊", OR(F12="TSSCI第一級", F12="THCI第一級"), "甲等期刊", OR(F12="TSSCI第二級", F12="THCI第二級"), "一般期刊", H12 &gt;= 20, "領航期刊", G12 &lt;= 4%, "卓越期刊", G12 &lt;= 10%, "傑出期刊", G12 &lt;= 25%, "優良期刊", G12 &lt;= 50%, "甲等期刊", TRUE, "一般期刊" ))</f>
        <v/>
      </c>
      <c r="J12" s="30"/>
      <c r="K12" s="30"/>
      <c r="L12" s="30"/>
      <c r="M12" s="45"/>
      <c r="N12" s="50" t="s">
        <v>73</v>
      </c>
      <c r="O12" s="48">
        <f t="shared" si="0"/>
        <v>0</v>
      </c>
      <c r="P12" s="32" t="e" cm="1">
        <f t="array" ref="P12">INDEX(分數參考表!C$2:C$36,MATCH(申請表!I12&amp;申請表!J12,分數參考表!A$2:A$36&amp;分數參考表!B$2:B$36,0))</f>
        <v>#N/A</v>
      </c>
      <c r="Q12" s="28" t="e" cm="1">
        <f t="array" ref="Q12">P12 + _xlfn.IFS( I12="頂尖期刊", _xlfn.IFS(L12="是", 40, K12="是", 20, TRUE, 0), I12="領航期刊", _xlfn.IFS(L12="是", 20, K12="是", 10, TRUE, 0), I12="卓越期刊", _xlfn.IFS(L12="是", 20, K12="是", 10, TRUE, 0), I12="傑出期刊", _xlfn.IFS(L12="是", 10, K12="是", 5, TRUE, 0), I12="優良期刊", _xlfn.IFS(L12="是", 10, K12="是", 5, TRUE, 0), I12="甲等期刊", _xlfn.IFS(L12="是", 8, K12="是", 4, TRUE, 0), I12="一般期刊", _xlfn.IFS(L12="是", 4, K12="是", 2, TRUE, 0), TRUE, 0 ) + IF(M12="是", 2, 0)</f>
        <v>#N/A</v>
      </c>
      <c r="R12" s="28">
        <f t="shared" si="1"/>
        <v>0</v>
      </c>
    </row>
    <row r="13" spans="1:18" ht="54.75" customHeight="1" x14ac:dyDescent="0.25">
      <c r="A13" s="41"/>
      <c r="B13" s="41"/>
      <c r="C13" s="42"/>
      <c r="D13" s="42"/>
      <c r="E13" s="42"/>
      <c r="F13" s="29"/>
      <c r="G13" s="52"/>
      <c r="H13" s="42"/>
      <c r="I13" s="47" t="str" cm="1">
        <f t="array" ref="I13">IF(OR(D13="", F13="", G13="", H13=""), "", _xlfn.IFS( OR(D13="Nature", D13="Science"), "頂尖期刊", F13="A&amp;HCI", "一般期刊", OR(F13="TSSCI第一級", F13="THCI第一級"), "甲等期刊", OR(F13="TSSCI第二級", F13="THCI第二級"), "一般期刊", H13 &gt;= 20, "領航期刊", G13 &lt;= 4%, "卓越期刊", G13 &lt;= 10%, "傑出期刊", G13 &lt;= 25%, "優良期刊", G13 &lt;= 50%, "甲等期刊", TRUE, "一般期刊" ))</f>
        <v/>
      </c>
      <c r="J13" s="30"/>
      <c r="K13" s="30"/>
      <c r="L13" s="30"/>
      <c r="M13" s="45"/>
      <c r="N13" s="50" t="s">
        <v>73</v>
      </c>
      <c r="O13" s="48">
        <f t="shared" si="0"/>
        <v>0</v>
      </c>
      <c r="P13" s="32" t="e" cm="1">
        <f t="array" ref="P13">INDEX(分數參考表!C$2:C$36,MATCH(申請表!I13&amp;申請表!J13,分數參考表!A$2:A$36&amp;分數參考表!B$2:B$36,0))</f>
        <v>#N/A</v>
      </c>
      <c r="Q13" s="28" t="e" cm="1">
        <f t="array" ref="Q13">P13 + _xlfn.IFS( I13="頂尖期刊", _xlfn.IFS(L13="是", 40, K13="是", 20, TRUE, 0), I13="領航期刊", _xlfn.IFS(L13="是", 20, K13="是", 10, TRUE, 0), I13="卓越期刊", _xlfn.IFS(L13="是", 20, K13="是", 10, TRUE, 0), I13="傑出期刊", _xlfn.IFS(L13="是", 10, K13="是", 5, TRUE, 0), I13="優良期刊", _xlfn.IFS(L13="是", 10, K13="是", 5, TRUE, 0), I13="甲等期刊", _xlfn.IFS(L13="是", 8, K13="是", 4, TRUE, 0), I13="一般期刊", _xlfn.IFS(L13="是", 4, K13="是", 2, TRUE, 0), TRUE, 0 ) + IF(M13="是", 2, 0)</f>
        <v>#N/A</v>
      </c>
      <c r="R13" s="28">
        <f t="shared" si="1"/>
        <v>0</v>
      </c>
    </row>
    <row r="14" spans="1:18" ht="54.75" customHeight="1" x14ac:dyDescent="0.25">
      <c r="A14" s="41"/>
      <c r="B14" s="41"/>
      <c r="C14" s="42"/>
      <c r="D14" s="42"/>
      <c r="E14" s="42"/>
      <c r="F14" s="29"/>
      <c r="G14" s="52"/>
      <c r="H14" s="42"/>
      <c r="I14" s="47" t="str" cm="1">
        <f t="array" ref="I14">IF(OR(D14="", F14="", G14="", H14=""), "", _xlfn.IFS( OR(D14="Nature", D14="Science"), "頂尖期刊", F14="A&amp;HCI", "一般期刊", OR(F14="TSSCI第一級", F14="THCI第一級"), "甲等期刊", OR(F14="TSSCI第二級", F14="THCI第二級"), "一般期刊", H14 &gt;= 20, "領航期刊", G14 &lt;= 4%, "卓越期刊", G14 &lt;= 10%, "傑出期刊", G14 &lt;= 25%, "優良期刊", G14 &lt;= 50%, "甲等期刊", TRUE, "一般期刊" ))</f>
        <v/>
      </c>
      <c r="J14" s="30"/>
      <c r="K14" s="30"/>
      <c r="L14" s="30"/>
      <c r="M14" s="45"/>
      <c r="N14" s="50" t="s">
        <v>73</v>
      </c>
      <c r="O14" s="48">
        <f t="shared" si="0"/>
        <v>0</v>
      </c>
      <c r="P14" s="32" t="e" cm="1">
        <f t="array" ref="P14">INDEX(分數參考表!C$2:C$36,MATCH(申請表!I14&amp;申請表!J14,分數參考表!A$2:A$36&amp;分數參考表!B$2:B$36,0))</f>
        <v>#N/A</v>
      </c>
      <c r="Q14" s="28" t="e" cm="1">
        <f t="array" ref="Q14">P14 + _xlfn.IFS( I14="頂尖期刊", _xlfn.IFS(L14="是", 40, K14="是", 20, TRUE, 0), I14="領航期刊", _xlfn.IFS(L14="是", 20, K14="是", 10, TRUE, 0), I14="卓越期刊", _xlfn.IFS(L14="是", 20, K14="是", 10, TRUE, 0), I14="傑出期刊", _xlfn.IFS(L14="是", 10, K14="是", 5, TRUE, 0), I14="優良期刊", _xlfn.IFS(L14="是", 10, K14="是", 5, TRUE, 0), I14="甲等期刊", _xlfn.IFS(L14="是", 8, K14="是", 4, TRUE, 0), I14="一般期刊", _xlfn.IFS(L14="是", 4, K14="是", 2, TRUE, 0), TRUE, 0 ) + IF(M14="是", 2, 0)</f>
        <v>#N/A</v>
      </c>
      <c r="R14" s="28">
        <f t="shared" si="1"/>
        <v>0</v>
      </c>
    </row>
    <row r="15" spans="1:18" ht="54.75" customHeight="1" x14ac:dyDescent="0.25">
      <c r="A15" s="41"/>
      <c r="B15" s="41"/>
      <c r="C15" s="42"/>
      <c r="D15" s="42"/>
      <c r="E15" s="42"/>
      <c r="F15" s="29"/>
      <c r="G15" s="52"/>
      <c r="H15" s="42"/>
      <c r="I15" s="47" t="str" cm="1">
        <f t="array" ref="I15">IF(OR(D15="", F15="", G15="", H15=""), "", _xlfn.IFS( OR(D15="Nature", D15="Science"), "頂尖期刊", F15="A&amp;HCI", "一般期刊", OR(F15="TSSCI第一級", F15="THCI第一級"), "甲等期刊", OR(F15="TSSCI第二級", F15="THCI第二級"), "一般期刊", H15 &gt;= 20, "領航期刊", G15 &lt;= 4%, "卓越期刊", G15 &lt;= 10%, "傑出期刊", G15 &lt;= 25%, "優良期刊", G15 &lt;= 50%, "甲等期刊", TRUE, "一般期刊" ))</f>
        <v/>
      </c>
      <c r="J15" s="30"/>
      <c r="K15" s="30"/>
      <c r="L15" s="30"/>
      <c r="M15" s="45"/>
      <c r="N15" s="50" t="s">
        <v>73</v>
      </c>
      <c r="O15" s="48">
        <f t="shared" si="0"/>
        <v>0</v>
      </c>
      <c r="P15" s="32" t="e" cm="1">
        <f t="array" ref="P15">INDEX(分數參考表!C$2:C$36,MATCH(申請表!I15&amp;申請表!J15,分數參考表!A$2:A$36&amp;分數參考表!B$2:B$36,0))</f>
        <v>#N/A</v>
      </c>
      <c r="Q15" s="28" t="e" cm="1">
        <f t="array" ref="Q15">P15 + _xlfn.IFS( I15="頂尖期刊", _xlfn.IFS(L15="是", 40, K15="是", 20, TRUE, 0), I15="領航期刊", _xlfn.IFS(L15="是", 20, K15="是", 10, TRUE, 0), I15="卓越期刊", _xlfn.IFS(L15="是", 20, K15="是", 10, TRUE, 0), I15="傑出期刊", _xlfn.IFS(L15="是", 10, K15="是", 5, TRUE, 0), I15="優良期刊", _xlfn.IFS(L15="是", 10, K15="是", 5, TRUE, 0), I15="甲等期刊", _xlfn.IFS(L15="是", 8, K15="是", 4, TRUE, 0), I15="一般期刊", _xlfn.IFS(L15="是", 4, K15="是", 2, TRUE, 0), TRUE, 0 ) + IF(M15="是", 2, 0)</f>
        <v>#N/A</v>
      </c>
      <c r="R15" s="28">
        <f t="shared" si="1"/>
        <v>0</v>
      </c>
    </row>
    <row r="16" spans="1:18" ht="54.75" customHeight="1" x14ac:dyDescent="0.25">
      <c r="A16" s="41"/>
      <c r="B16" s="41"/>
      <c r="C16" s="42"/>
      <c r="D16" s="42"/>
      <c r="E16" s="42"/>
      <c r="F16" s="29"/>
      <c r="G16" s="52"/>
      <c r="H16" s="42"/>
      <c r="I16" s="47" t="str" cm="1">
        <f t="array" ref="I16">IF(OR(D16="", F16="", G16="", H16=""), "", _xlfn.IFS( OR(D16="Nature", D16="Science"), "頂尖期刊", F16="A&amp;HCI", "一般期刊", OR(F16="TSSCI第一級", F16="THCI第一級"), "甲等期刊", OR(F16="TSSCI第二級", F16="THCI第二級"), "一般期刊", H16 &gt;= 20, "領航期刊", G16 &lt;= 4%, "卓越期刊", G16 &lt;= 10%, "傑出期刊", G16 &lt;= 25%, "優良期刊", G16 &lt;= 50%, "甲等期刊", TRUE, "一般期刊" ))</f>
        <v/>
      </c>
      <c r="J16" s="30"/>
      <c r="K16" s="30"/>
      <c r="L16" s="30"/>
      <c r="M16" s="45"/>
      <c r="N16" s="50" t="s">
        <v>73</v>
      </c>
      <c r="O16" s="48">
        <f t="shared" si="0"/>
        <v>0</v>
      </c>
      <c r="P16" s="32" t="e" cm="1">
        <f t="array" ref="P16">INDEX(分數參考表!C$2:C$36,MATCH(申請表!I16&amp;申請表!J16,分數參考表!A$2:A$36&amp;分數參考表!B$2:B$36,0))</f>
        <v>#N/A</v>
      </c>
      <c r="Q16" s="28" t="e" cm="1">
        <f t="array" ref="Q16">P16 + _xlfn.IFS( I16="頂尖期刊", _xlfn.IFS(L16="是", 40, K16="是", 20, TRUE, 0), I16="領航期刊", _xlfn.IFS(L16="是", 20, K16="是", 10, TRUE, 0), I16="卓越期刊", _xlfn.IFS(L16="是", 20, K16="是", 10, TRUE, 0), I16="傑出期刊", _xlfn.IFS(L16="是", 10, K16="是", 5, TRUE, 0), I16="優良期刊", _xlfn.IFS(L16="是", 10, K16="是", 5, TRUE, 0), I16="甲等期刊", _xlfn.IFS(L16="是", 8, K16="是", 4, TRUE, 0), I16="一般期刊", _xlfn.IFS(L16="是", 4, K16="是", 2, TRUE, 0), TRUE, 0 ) + IF(M16="是", 2, 0)</f>
        <v>#N/A</v>
      </c>
      <c r="R16" s="28">
        <f t="shared" si="1"/>
        <v>0</v>
      </c>
    </row>
    <row r="17" spans="1:18" ht="54.75" customHeight="1" x14ac:dyDescent="0.25">
      <c r="A17" s="41"/>
      <c r="B17" s="41"/>
      <c r="C17" s="42"/>
      <c r="D17" s="42"/>
      <c r="E17" s="42"/>
      <c r="F17" s="29"/>
      <c r="G17" s="52"/>
      <c r="H17" s="42"/>
      <c r="I17" s="47" t="str" cm="1">
        <f t="array" ref="I17">IF(OR(D17="", F17="", G17="", H17=""), "", _xlfn.IFS( OR(D17="Nature", D17="Science"), "頂尖期刊", F17="A&amp;HCI", "一般期刊", OR(F17="TSSCI第一級", F17="THCI第一級"), "甲等期刊", OR(F17="TSSCI第二級", F17="THCI第二級"), "一般期刊", H17 &gt;= 20, "領航期刊", G17 &lt;= 4%, "卓越期刊", G17 &lt;= 10%, "傑出期刊", G17 &lt;= 25%, "優良期刊", G17 &lt;= 50%, "甲等期刊", TRUE, "一般期刊" ))</f>
        <v/>
      </c>
      <c r="J17" s="30"/>
      <c r="K17" s="30"/>
      <c r="L17" s="30"/>
      <c r="M17" s="45"/>
      <c r="N17" s="50" t="s">
        <v>73</v>
      </c>
      <c r="O17" s="48">
        <f t="shared" si="0"/>
        <v>0</v>
      </c>
      <c r="P17" s="32" t="e" cm="1">
        <f t="array" ref="P17">INDEX(分數參考表!C$2:C$36,MATCH(申請表!I17&amp;申請表!J17,分數參考表!A$2:A$36&amp;分數參考表!B$2:B$36,0))</f>
        <v>#N/A</v>
      </c>
      <c r="Q17" s="28" t="e" cm="1">
        <f t="array" ref="Q17">P17 + _xlfn.IFS( I17="頂尖期刊", _xlfn.IFS(L17="是", 40, K17="是", 20, TRUE, 0), I17="領航期刊", _xlfn.IFS(L17="是", 20, K17="是", 10, TRUE, 0), I17="卓越期刊", _xlfn.IFS(L17="是", 20, K17="是", 10, TRUE, 0), I17="傑出期刊", _xlfn.IFS(L17="是", 10, K17="是", 5, TRUE, 0), I17="優良期刊", _xlfn.IFS(L17="是", 10, K17="是", 5, TRUE, 0), I17="甲等期刊", _xlfn.IFS(L17="是", 8, K17="是", 4, TRUE, 0), I17="一般期刊", _xlfn.IFS(L17="是", 4, K17="是", 2, TRUE, 0), TRUE, 0 ) + IF(M17="是", 2, 0)</f>
        <v>#N/A</v>
      </c>
      <c r="R17" s="28">
        <f t="shared" si="1"/>
        <v>0</v>
      </c>
    </row>
    <row r="18" spans="1:18" ht="54.75" customHeight="1" x14ac:dyDescent="0.25">
      <c r="A18" s="41"/>
      <c r="B18" s="41"/>
      <c r="C18" s="42"/>
      <c r="D18" s="42"/>
      <c r="E18" s="42"/>
      <c r="F18" s="29"/>
      <c r="G18" s="52"/>
      <c r="H18" s="42"/>
      <c r="I18" s="47" t="str" cm="1">
        <f t="array" ref="I18">IF(OR(D18="", F18="", G18="", H18=""), "", _xlfn.IFS( OR(D18="Nature", D18="Science"), "頂尖期刊", F18="A&amp;HCI", "一般期刊", OR(F18="TSSCI第一級", F18="THCI第一級"), "甲等期刊", OR(F18="TSSCI第二級", F18="THCI第二級"), "一般期刊", H18 &gt;= 20, "領航期刊", G18 &lt;= 4%, "卓越期刊", G18 &lt;= 10%, "傑出期刊", G18 &lt;= 25%, "優良期刊", G18 &lt;= 50%, "甲等期刊", TRUE, "一般期刊" ))</f>
        <v/>
      </c>
      <c r="J18" s="30"/>
      <c r="K18" s="30"/>
      <c r="L18" s="30"/>
      <c r="M18" s="46"/>
      <c r="N18" s="50" t="s">
        <v>73</v>
      </c>
      <c r="O18" s="48">
        <f t="shared" si="0"/>
        <v>0</v>
      </c>
      <c r="P18" s="32" t="e" cm="1">
        <f t="array" ref="P18">INDEX(分數參考表!C$2:C$36,MATCH(申請表!I18&amp;申請表!J18,分數參考表!A$2:A$36&amp;分數參考表!B$2:B$36,0))</f>
        <v>#N/A</v>
      </c>
      <c r="Q18" s="28" t="e" cm="1">
        <f t="array" ref="Q18">P18 + _xlfn.IFS( I18="頂尖期刊", _xlfn.IFS(L18="是", 40, K18="是", 20, TRUE, 0), I18="領航期刊", _xlfn.IFS(L18="是", 20, K18="是", 10, TRUE, 0), I18="卓越期刊", _xlfn.IFS(L18="是", 20, K18="是", 10, TRUE, 0), I18="傑出期刊", _xlfn.IFS(L18="是", 10, K18="是", 5, TRUE, 0), I18="優良期刊", _xlfn.IFS(L18="是", 10, K18="是", 5, TRUE, 0), I18="甲等期刊", _xlfn.IFS(L18="是", 8, K18="是", 4, TRUE, 0), I18="一般期刊", _xlfn.IFS(L18="是", 4, K18="是", 2, TRUE, 0), TRUE, 0 ) + IF(M18="是", 2, 0)</f>
        <v>#N/A</v>
      </c>
      <c r="R18" s="28">
        <f t="shared" si="1"/>
        <v>0</v>
      </c>
    </row>
    <row r="19" spans="1:18" x14ac:dyDescent="0.25">
      <c r="A19" s="83" t="s">
        <v>66</v>
      </c>
      <c r="B19" s="84"/>
      <c r="C19" s="84"/>
      <c r="D19" s="84"/>
      <c r="E19" s="84"/>
      <c r="F19" s="84"/>
      <c r="G19" s="84"/>
      <c r="H19" s="84"/>
      <c r="I19" s="85"/>
      <c r="J19" s="92" t="s">
        <v>64</v>
      </c>
      <c r="K19" s="93"/>
      <c r="L19" s="93"/>
      <c r="M19" s="98" t="s">
        <v>63</v>
      </c>
      <c r="N19" s="99"/>
      <c r="O19" s="111" t="s">
        <v>62</v>
      </c>
    </row>
    <row r="20" spans="1:18" x14ac:dyDescent="0.25">
      <c r="A20" s="86"/>
      <c r="B20" s="87"/>
      <c r="C20" s="87"/>
      <c r="D20" s="87"/>
      <c r="E20" s="87"/>
      <c r="F20" s="87"/>
      <c r="G20" s="87"/>
      <c r="H20" s="87"/>
      <c r="I20" s="88"/>
      <c r="J20" s="94"/>
      <c r="K20" s="95"/>
      <c r="L20" s="95"/>
      <c r="M20" s="100"/>
      <c r="N20" s="101"/>
      <c r="O20" s="112"/>
    </row>
    <row r="21" spans="1:18" ht="156.6" customHeight="1" x14ac:dyDescent="0.25">
      <c r="A21" s="89"/>
      <c r="B21" s="90"/>
      <c r="C21" s="90"/>
      <c r="D21" s="90"/>
      <c r="E21" s="90"/>
      <c r="F21" s="90"/>
      <c r="G21" s="90"/>
      <c r="H21" s="90"/>
      <c r="I21" s="91"/>
      <c r="J21" s="96"/>
      <c r="K21" s="97"/>
      <c r="L21" s="97"/>
      <c r="M21" s="102"/>
      <c r="N21" s="103"/>
      <c r="O21" s="113"/>
    </row>
    <row r="22" spans="1:18" ht="79.5" customHeight="1" x14ac:dyDescent="0.25">
      <c r="A22" s="53" t="s">
        <v>67</v>
      </c>
      <c r="B22" s="54"/>
      <c r="C22" s="55"/>
      <c r="D22" s="56"/>
      <c r="E22" s="66" t="s">
        <v>3</v>
      </c>
      <c r="F22" s="67"/>
      <c r="G22" s="67"/>
      <c r="H22" s="67"/>
      <c r="I22" s="67"/>
      <c r="J22" s="66" t="s">
        <v>4</v>
      </c>
      <c r="K22" s="68"/>
      <c r="L22" s="68"/>
      <c r="M22" s="69"/>
      <c r="N22" s="24" t="s">
        <v>5</v>
      </c>
      <c r="O22" s="49">
        <f>SUM(O7:O18)</f>
        <v>0</v>
      </c>
    </row>
    <row r="23" spans="1:18" x14ac:dyDescent="0.25">
      <c r="A23" s="33"/>
      <c r="B23" s="33"/>
      <c r="C23" s="34"/>
      <c r="D23" s="34"/>
      <c r="E23" s="34"/>
      <c r="F23" s="34"/>
      <c r="G23" s="34"/>
      <c r="H23" s="34"/>
      <c r="I23" s="34"/>
      <c r="J23" s="35"/>
      <c r="K23" s="34"/>
      <c r="L23" s="34"/>
      <c r="M23" s="34"/>
      <c r="N23" s="34"/>
      <c r="O23" s="34"/>
    </row>
    <row r="24" spans="1:18" x14ac:dyDescent="0.25">
      <c r="A24" s="33"/>
      <c r="B24" s="33"/>
      <c r="C24" s="36"/>
      <c r="D24" s="36"/>
      <c r="E24" s="36"/>
      <c r="F24" s="36"/>
      <c r="G24" s="36"/>
      <c r="H24" s="36"/>
      <c r="I24" s="36"/>
      <c r="J24" s="37"/>
      <c r="K24" s="36"/>
      <c r="L24" s="36"/>
      <c r="M24" s="36"/>
      <c r="N24" s="36"/>
      <c r="O24" s="36"/>
    </row>
    <row r="25" spans="1:18" x14ac:dyDescent="0.25">
      <c r="A25" s="33"/>
      <c r="B25" s="33"/>
      <c r="C25" s="36"/>
      <c r="D25" s="36"/>
      <c r="E25" s="36"/>
      <c r="F25" s="36"/>
      <c r="G25" s="36"/>
      <c r="H25" s="36"/>
      <c r="I25" s="36"/>
      <c r="J25" s="37"/>
      <c r="K25" s="36"/>
      <c r="L25" s="36"/>
      <c r="M25" s="36"/>
      <c r="N25" s="36"/>
      <c r="O25" s="36"/>
    </row>
    <row r="26" spans="1:18" x14ac:dyDescent="0.25">
      <c r="A26" s="38"/>
      <c r="B26" s="38"/>
      <c r="C26" s="36"/>
      <c r="D26" s="36"/>
      <c r="E26" s="36"/>
      <c r="F26" s="36"/>
      <c r="G26" s="36"/>
      <c r="H26" s="36"/>
      <c r="I26" s="36"/>
      <c r="J26" s="37"/>
      <c r="K26" s="36"/>
      <c r="L26" s="36"/>
      <c r="M26" s="36"/>
      <c r="N26" s="36"/>
      <c r="O26" s="36"/>
    </row>
    <row r="27" spans="1:18" x14ac:dyDescent="0.25">
      <c r="A27" s="33"/>
      <c r="B27" s="33"/>
      <c r="C27" s="36"/>
      <c r="D27" s="36"/>
      <c r="E27" s="36"/>
      <c r="F27" s="36"/>
      <c r="G27" s="36"/>
      <c r="H27" s="36"/>
      <c r="I27" s="36"/>
      <c r="J27" s="37"/>
      <c r="K27" s="36"/>
      <c r="L27" s="36"/>
      <c r="M27" s="36"/>
      <c r="N27" s="36"/>
      <c r="O27" s="36"/>
    </row>
    <row r="28" spans="1:18" x14ac:dyDescent="0.25">
      <c r="A28" s="33"/>
      <c r="B28" s="33"/>
      <c r="C28" s="36"/>
      <c r="D28" s="36"/>
      <c r="E28" s="36"/>
      <c r="F28" s="36"/>
      <c r="G28" s="36"/>
      <c r="H28" s="36"/>
      <c r="I28" s="36"/>
      <c r="J28" s="37"/>
      <c r="K28" s="36"/>
      <c r="L28" s="36"/>
      <c r="M28" s="36"/>
      <c r="N28" s="36"/>
      <c r="O28" s="36"/>
    </row>
    <row r="29" spans="1:18" x14ac:dyDescent="0.25">
      <c r="A29" s="33"/>
      <c r="B29" s="33"/>
      <c r="C29" s="36"/>
      <c r="D29" s="36"/>
      <c r="E29" s="36"/>
      <c r="F29" s="36"/>
      <c r="G29" s="36"/>
      <c r="H29" s="36"/>
      <c r="I29" s="36"/>
      <c r="J29" s="37"/>
      <c r="K29" s="36"/>
      <c r="L29" s="36"/>
      <c r="M29" s="36"/>
      <c r="N29" s="36"/>
      <c r="O29" s="36"/>
    </row>
    <row r="30" spans="1:18" x14ac:dyDescent="0.25">
      <c r="A30" s="33"/>
      <c r="B30" s="33"/>
    </row>
  </sheetData>
  <sheetProtection algorithmName="SHA-512" hashValue="+vBEK2XNrOuNAlkRtk5eFfz3HFe6exuUVqtblRiS0rrCMkqHTKVzCnAz7DHPSDHYgD1fldcItFehierkeVObgQ==" saltValue="1DplCAs8O4H7EqBevcgACw==" spinCount="100000" sheet="1" objects="1" scenarios="1"/>
  <mergeCells count="37">
    <mergeCell ref="A1:O1"/>
    <mergeCell ref="A19:I21"/>
    <mergeCell ref="J19:L21"/>
    <mergeCell ref="M19:N21"/>
    <mergeCell ref="G5:G6"/>
    <mergeCell ref="F3:I3"/>
    <mergeCell ref="J2:J4"/>
    <mergeCell ref="K2:K4"/>
    <mergeCell ref="A5:A6"/>
    <mergeCell ref="O2:O4"/>
    <mergeCell ref="O19:O21"/>
    <mergeCell ref="N5:N6"/>
    <mergeCell ref="K6:L6"/>
    <mergeCell ref="A3:A4"/>
    <mergeCell ref="A2:B2"/>
    <mergeCell ref="C2:D2"/>
    <mergeCell ref="O5:O6"/>
    <mergeCell ref="C5:C6"/>
    <mergeCell ref="D5:D6"/>
    <mergeCell ref="B5:B6"/>
    <mergeCell ref="P2:Q2"/>
    <mergeCell ref="C3:D3"/>
    <mergeCell ref="L2:L4"/>
    <mergeCell ref="M2:M4"/>
    <mergeCell ref="N2:N4"/>
    <mergeCell ref="J22:M22"/>
    <mergeCell ref="E5:E6"/>
    <mergeCell ref="F5:F6"/>
    <mergeCell ref="I5:I6"/>
    <mergeCell ref="J5:J6"/>
    <mergeCell ref="M5:M6"/>
    <mergeCell ref="A22:D22"/>
    <mergeCell ref="H5:H6"/>
    <mergeCell ref="C4:D4"/>
    <mergeCell ref="F2:I2"/>
    <mergeCell ref="F4:I4"/>
    <mergeCell ref="E22:I22"/>
  </mergeCells>
  <phoneticPr fontId="2" type="noConversion"/>
  <pageMargins left="0.23622047244094488" right="0.23622047244094488" top="0.3543307086614173" bottom="0.3543307086614173" header="0.31496062992125984" footer="0.31496062992125984"/>
  <pageSetup paperSize="9" scale="48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57604DB-DF75-4DB1-8114-7FA3417498B4}">
          <x14:formula1>
            <xm:f>期刊類型作者序加權!$B$2:$B$6</xm:f>
          </x14:formula1>
          <xm:sqref>J7:J18</xm:sqref>
        </x14:dataValidation>
        <x14:dataValidation type="list" allowBlank="1" showInputMessage="1" showErrorMessage="1" xr:uid="{2E978FCB-63C3-4719-B666-D52901206280}">
          <x14:formula1>
            <xm:f>期刊類型作者序加權!$C$2:$C$3</xm:f>
          </x14:formula1>
          <xm:sqref>K7:M7 K8:L18 M8</xm:sqref>
        </x14:dataValidation>
        <x14:dataValidation type="list" allowBlank="1" showInputMessage="1" showErrorMessage="1" xr:uid="{E486F280-C216-43D1-B0AB-73819D2DA73B}">
          <x14:formula1>
            <xm:f>期刊類型作者序加權!$A$2:$A$8</xm:f>
          </x14:formula1>
          <xm:sqref>F8:F18</xm:sqref>
        </x14:dataValidation>
        <x14:dataValidation type="list" allowBlank="1" showInputMessage="1" showErrorMessage="1" xr:uid="{927967EE-AAC9-4A4D-A08A-42F07ABB24F4}">
          <x14:formula1>
            <xm:f>期刊類型作者序加權!$A$2:$A$9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06A0-40D2-4BD6-9E54-D3B98BC2F594}">
  <sheetPr codeName="工作表2">
    <tabColor theme="0"/>
  </sheetPr>
  <dimension ref="A1:D36"/>
  <sheetViews>
    <sheetView workbookViewId="0">
      <selection activeCell="C6" sqref="C6"/>
    </sheetView>
  </sheetViews>
  <sheetFormatPr defaultRowHeight="15.75" x14ac:dyDescent="0.25"/>
  <cols>
    <col min="1" max="1" width="28.140625" customWidth="1"/>
    <col min="2" max="2" width="60.85546875" customWidth="1"/>
    <col min="3" max="3" width="24.7109375" customWidth="1"/>
    <col min="4" max="4" width="73.140625" customWidth="1"/>
  </cols>
  <sheetData>
    <row r="1" spans="1:4" ht="17.25" thickBot="1" x14ac:dyDescent="0.3">
      <c r="A1" s="7" t="s">
        <v>9</v>
      </c>
      <c r="B1" s="7" t="s">
        <v>10</v>
      </c>
      <c r="C1" s="8" t="s">
        <v>11</v>
      </c>
      <c r="D1" s="8" t="s">
        <v>12</v>
      </c>
    </row>
    <row r="2" spans="1:4" ht="17.25" thickBot="1" x14ac:dyDescent="0.3">
      <c r="A2" s="9" t="s">
        <v>32</v>
      </c>
      <c r="B2" s="4" t="s">
        <v>13</v>
      </c>
      <c r="C2" s="14">
        <v>300</v>
      </c>
      <c r="D2" s="11"/>
    </row>
    <row r="3" spans="1:4" ht="17.25" thickBot="1" x14ac:dyDescent="0.3">
      <c r="A3" s="9" t="s">
        <v>32</v>
      </c>
      <c r="B3" s="2" t="s">
        <v>19</v>
      </c>
      <c r="C3" s="15">
        <v>300</v>
      </c>
      <c r="D3" s="10"/>
    </row>
    <row r="4" spans="1:4" ht="17.25" thickBot="1" x14ac:dyDescent="0.3">
      <c r="A4" s="9" t="s">
        <v>32</v>
      </c>
      <c r="B4" s="5" t="s">
        <v>21</v>
      </c>
      <c r="C4" s="15">
        <v>150</v>
      </c>
      <c r="D4" s="10"/>
    </row>
    <row r="5" spans="1:4" ht="17.25" thickBot="1" x14ac:dyDescent="0.3">
      <c r="A5" s="9" t="s">
        <v>32</v>
      </c>
      <c r="B5" s="1" t="s">
        <v>14</v>
      </c>
      <c r="C5" s="15">
        <v>150</v>
      </c>
      <c r="D5" s="12"/>
    </row>
    <row r="6" spans="1:4" ht="17.25" thickBot="1" x14ac:dyDescent="0.3">
      <c r="A6" s="9" t="s">
        <v>32</v>
      </c>
      <c r="B6" s="6" t="s">
        <v>15</v>
      </c>
      <c r="C6" s="16">
        <v>75</v>
      </c>
      <c r="D6" s="13"/>
    </row>
    <row r="7" spans="1:4" ht="17.25" thickBot="1" x14ac:dyDescent="0.3">
      <c r="A7" s="3" t="s">
        <v>33</v>
      </c>
      <c r="B7" s="4" t="s">
        <v>6</v>
      </c>
      <c r="C7" s="14">
        <v>120</v>
      </c>
      <c r="D7" s="11"/>
    </row>
    <row r="8" spans="1:4" ht="17.25" thickBot="1" x14ac:dyDescent="0.3">
      <c r="A8" s="3" t="s">
        <v>33</v>
      </c>
      <c r="B8" s="1" t="s">
        <v>18</v>
      </c>
      <c r="C8" s="15">
        <f>200*0.6</f>
        <v>120</v>
      </c>
      <c r="D8" s="12"/>
    </row>
    <row r="9" spans="1:4" ht="17.25" thickBot="1" x14ac:dyDescent="0.3">
      <c r="A9" s="3" t="s">
        <v>33</v>
      </c>
      <c r="B9" s="1" t="s">
        <v>20</v>
      </c>
      <c r="C9" s="15">
        <f>200*0.3</f>
        <v>60</v>
      </c>
      <c r="D9" s="12"/>
    </row>
    <row r="10" spans="1:4" ht="17.25" thickBot="1" x14ac:dyDescent="0.3">
      <c r="A10" s="3" t="s">
        <v>33</v>
      </c>
      <c r="B10" s="5" t="s">
        <v>7</v>
      </c>
      <c r="C10" s="15">
        <v>60</v>
      </c>
      <c r="D10" s="12"/>
    </row>
    <row r="11" spans="1:4" ht="17.25" thickBot="1" x14ac:dyDescent="0.3">
      <c r="A11" s="3" t="s">
        <v>33</v>
      </c>
      <c r="B11" s="6" t="s">
        <v>8</v>
      </c>
      <c r="C11" s="16">
        <v>30</v>
      </c>
      <c r="D11" s="13"/>
    </row>
    <row r="12" spans="1:4" ht="17.25" thickBot="1" x14ac:dyDescent="0.3">
      <c r="A12" s="17" t="s">
        <v>34</v>
      </c>
      <c r="B12" s="4" t="s">
        <v>6</v>
      </c>
      <c r="C12" s="14">
        <v>80</v>
      </c>
      <c r="D12" s="11"/>
    </row>
    <row r="13" spans="1:4" ht="17.25" thickBot="1" x14ac:dyDescent="0.3">
      <c r="A13" s="17" t="s">
        <v>34</v>
      </c>
      <c r="B13" s="1" t="s">
        <v>18</v>
      </c>
      <c r="C13" s="15">
        <v>80</v>
      </c>
      <c r="D13" s="12"/>
    </row>
    <row r="14" spans="1:4" ht="17.25" thickBot="1" x14ac:dyDescent="0.3">
      <c r="A14" s="17" t="s">
        <v>34</v>
      </c>
      <c r="B14" s="1" t="s">
        <v>20</v>
      </c>
      <c r="C14" s="15">
        <v>40</v>
      </c>
      <c r="D14" s="12"/>
    </row>
    <row r="15" spans="1:4" ht="17.25" thickBot="1" x14ac:dyDescent="0.3">
      <c r="A15" s="17" t="s">
        <v>34</v>
      </c>
      <c r="B15" s="5" t="s">
        <v>7</v>
      </c>
      <c r="C15" s="15">
        <v>40</v>
      </c>
      <c r="D15" s="12"/>
    </row>
    <row r="16" spans="1:4" ht="17.25" thickBot="1" x14ac:dyDescent="0.3">
      <c r="A16" s="17" t="s">
        <v>34</v>
      </c>
      <c r="B16" s="6" t="s">
        <v>8</v>
      </c>
      <c r="C16" s="16">
        <v>20</v>
      </c>
      <c r="D16" s="13"/>
    </row>
    <row r="17" spans="1:4" ht="17.25" thickBot="1" x14ac:dyDescent="0.3">
      <c r="A17" s="17" t="s">
        <v>35</v>
      </c>
      <c r="B17" s="4" t="s">
        <v>6</v>
      </c>
      <c r="C17" s="14">
        <v>50</v>
      </c>
      <c r="D17" s="11"/>
    </row>
    <row r="18" spans="1:4" ht="17.25" thickBot="1" x14ac:dyDescent="0.3">
      <c r="A18" s="17" t="s">
        <v>35</v>
      </c>
      <c r="B18" s="1" t="s">
        <v>18</v>
      </c>
      <c r="C18" s="15">
        <v>50</v>
      </c>
      <c r="D18" s="12"/>
    </row>
    <row r="19" spans="1:4" ht="17.25" thickBot="1" x14ac:dyDescent="0.3">
      <c r="A19" s="17" t="s">
        <v>35</v>
      </c>
      <c r="B19" s="1" t="s">
        <v>20</v>
      </c>
      <c r="C19" s="15">
        <v>25</v>
      </c>
      <c r="D19" s="12"/>
    </row>
    <row r="20" spans="1:4" ht="17.25" thickBot="1" x14ac:dyDescent="0.3">
      <c r="A20" s="17" t="s">
        <v>35</v>
      </c>
      <c r="B20" s="5" t="s">
        <v>7</v>
      </c>
      <c r="C20" s="15">
        <v>25</v>
      </c>
      <c r="D20" s="12"/>
    </row>
    <row r="21" spans="1:4" ht="17.25" thickBot="1" x14ac:dyDescent="0.3">
      <c r="A21" s="17" t="s">
        <v>35</v>
      </c>
      <c r="B21" s="6" t="s">
        <v>8</v>
      </c>
      <c r="C21" s="16">
        <v>12</v>
      </c>
      <c r="D21" s="13"/>
    </row>
    <row r="22" spans="1:4" ht="17.25" thickBot="1" x14ac:dyDescent="0.3">
      <c r="A22" s="17" t="s">
        <v>36</v>
      </c>
      <c r="B22" s="4" t="s">
        <v>6</v>
      </c>
      <c r="C22" s="14">
        <v>36</v>
      </c>
      <c r="D22" s="11"/>
    </row>
    <row r="23" spans="1:4" ht="17.25" thickBot="1" x14ac:dyDescent="0.3">
      <c r="A23" s="17" t="s">
        <v>36</v>
      </c>
      <c r="B23" s="1" t="s">
        <v>18</v>
      </c>
      <c r="C23" s="15">
        <v>36</v>
      </c>
      <c r="D23" s="12"/>
    </row>
    <row r="24" spans="1:4" ht="17.25" thickBot="1" x14ac:dyDescent="0.3">
      <c r="A24" s="17" t="s">
        <v>36</v>
      </c>
      <c r="B24" s="1" t="s">
        <v>20</v>
      </c>
      <c r="C24" s="15">
        <v>18</v>
      </c>
      <c r="D24" s="12"/>
    </row>
    <row r="25" spans="1:4" ht="17.25" thickBot="1" x14ac:dyDescent="0.3">
      <c r="A25" s="17" t="s">
        <v>36</v>
      </c>
      <c r="B25" s="5" t="s">
        <v>7</v>
      </c>
      <c r="C25" s="15">
        <v>18</v>
      </c>
      <c r="D25" s="12"/>
    </row>
    <row r="26" spans="1:4" ht="17.25" thickBot="1" x14ac:dyDescent="0.3">
      <c r="A26" s="17" t="s">
        <v>36</v>
      </c>
      <c r="B26" s="6" t="s">
        <v>8</v>
      </c>
      <c r="C26" s="16">
        <v>9</v>
      </c>
      <c r="D26" s="13"/>
    </row>
    <row r="27" spans="1:4" ht="17.25" thickBot="1" x14ac:dyDescent="0.3">
      <c r="A27" s="17" t="s">
        <v>37</v>
      </c>
      <c r="B27" s="4" t="s">
        <v>6</v>
      </c>
      <c r="C27" s="14">
        <v>20</v>
      </c>
      <c r="D27" s="11" t="s">
        <v>16</v>
      </c>
    </row>
    <row r="28" spans="1:4" ht="17.25" thickBot="1" x14ac:dyDescent="0.3">
      <c r="A28" s="17" t="s">
        <v>37</v>
      </c>
      <c r="B28" s="1" t="s">
        <v>18</v>
      </c>
      <c r="C28" s="15">
        <v>20</v>
      </c>
      <c r="D28" s="12" t="s">
        <v>16</v>
      </c>
    </row>
    <row r="29" spans="1:4" ht="17.25" thickBot="1" x14ac:dyDescent="0.3">
      <c r="A29" s="17" t="s">
        <v>37</v>
      </c>
      <c r="B29" s="1" t="s">
        <v>20</v>
      </c>
      <c r="C29" s="15">
        <v>10</v>
      </c>
      <c r="D29" s="12" t="s">
        <v>16</v>
      </c>
    </row>
    <row r="30" spans="1:4" ht="17.25" thickBot="1" x14ac:dyDescent="0.3">
      <c r="A30" s="17" t="s">
        <v>37</v>
      </c>
      <c r="B30" s="5" t="s">
        <v>7</v>
      </c>
      <c r="C30" s="15">
        <v>10</v>
      </c>
      <c r="D30" s="12" t="s">
        <v>16</v>
      </c>
    </row>
    <row r="31" spans="1:4" ht="17.25" thickBot="1" x14ac:dyDescent="0.3">
      <c r="A31" s="17" t="s">
        <v>37</v>
      </c>
      <c r="B31" s="6" t="s">
        <v>8</v>
      </c>
      <c r="C31" s="16">
        <v>5</v>
      </c>
      <c r="D31" s="13" t="s">
        <v>16</v>
      </c>
    </row>
    <row r="32" spans="1:4" ht="17.25" thickBot="1" x14ac:dyDescent="0.3">
      <c r="A32" s="17" t="s">
        <v>42</v>
      </c>
      <c r="B32" s="4" t="s">
        <v>6</v>
      </c>
      <c r="C32" s="14">
        <v>8</v>
      </c>
      <c r="D32" s="11" t="s">
        <v>17</v>
      </c>
    </row>
    <row r="33" spans="1:4" ht="17.25" thickBot="1" x14ac:dyDescent="0.3">
      <c r="A33" s="17" t="s">
        <v>42</v>
      </c>
      <c r="B33" s="1" t="s">
        <v>18</v>
      </c>
      <c r="C33" s="15">
        <v>8</v>
      </c>
      <c r="D33" s="12" t="s">
        <v>17</v>
      </c>
    </row>
    <row r="34" spans="1:4" ht="17.25" thickBot="1" x14ac:dyDescent="0.3">
      <c r="A34" s="17" t="s">
        <v>42</v>
      </c>
      <c r="B34" s="1" t="s">
        <v>20</v>
      </c>
      <c r="C34" s="15">
        <v>4</v>
      </c>
      <c r="D34" s="12" t="s">
        <v>17</v>
      </c>
    </row>
    <row r="35" spans="1:4" ht="17.25" thickBot="1" x14ac:dyDescent="0.3">
      <c r="A35" s="17" t="s">
        <v>42</v>
      </c>
      <c r="B35" s="5" t="s">
        <v>7</v>
      </c>
      <c r="C35" s="15">
        <v>4</v>
      </c>
      <c r="D35" s="12" t="s">
        <v>17</v>
      </c>
    </row>
    <row r="36" spans="1:4" ht="17.25" thickBot="1" x14ac:dyDescent="0.3">
      <c r="A36" s="17" t="s">
        <v>42</v>
      </c>
      <c r="B36" s="6" t="s">
        <v>8</v>
      </c>
      <c r="C36" s="16">
        <v>2</v>
      </c>
      <c r="D36" s="13" t="s">
        <v>17</v>
      </c>
    </row>
  </sheetData>
  <sheetProtection algorithmName="SHA-512" hashValue="uWnmXipy2BSzb3MZIlb/dy9xC7LbBAeSKFT3xtJkKef6DgZHFzaPL8I+RfsAXjrk+bV6P1D7MykGKscR6a5AHA==" saltValue="9omTZY7xsFa+G4GREIGxxg==" spinCount="100000" sheet="1" objects="1" scenarios="1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C508-C12C-4CA3-BE48-27EF9EE09078}">
  <sheetPr codeName="工作表3">
    <tabColor theme="0"/>
  </sheetPr>
  <dimension ref="A1:C9"/>
  <sheetViews>
    <sheetView workbookViewId="0">
      <selection activeCell="B4" sqref="B4"/>
    </sheetView>
  </sheetViews>
  <sheetFormatPr defaultRowHeight="15.75" x14ac:dyDescent="0.25"/>
  <cols>
    <col min="1" max="1" width="15.5703125" customWidth="1"/>
    <col min="2" max="2" width="92.5703125" customWidth="1"/>
    <col min="3" max="3" width="40" customWidth="1"/>
    <col min="5" max="5" width="9.140625" customWidth="1"/>
  </cols>
  <sheetData>
    <row r="1" spans="1:3" ht="16.5" x14ac:dyDescent="0.25">
      <c r="A1" s="18" t="s">
        <v>22</v>
      </c>
      <c r="B1" s="18" t="s">
        <v>10</v>
      </c>
      <c r="C1" s="19" t="s">
        <v>26</v>
      </c>
    </row>
    <row r="2" spans="1:3" x14ac:dyDescent="0.25">
      <c r="A2" s="19" t="s">
        <v>25</v>
      </c>
      <c r="B2" s="19" t="s">
        <v>6</v>
      </c>
      <c r="C2" s="19" t="s">
        <v>27</v>
      </c>
    </row>
    <row r="3" spans="1:3" x14ac:dyDescent="0.25">
      <c r="A3" s="19" t="s">
        <v>23</v>
      </c>
      <c r="B3" s="19" t="s">
        <v>18</v>
      </c>
      <c r="C3" s="19" t="s">
        <v>28</v>
      </c>
    </row>
    <row r="4" spans="1:3" x14ac:dyDescent="0.25">
      <c r="A4" s="19" t="s">
        <v>24</v>
      </c>
      <c r="B4" s="19" t="s">
        <v>20</v>
      </c>
      <c r="C4" s="19"/>
    </row>
    <row r="5" spans="1:3" x14ac:dyDescent="0.25">
      <c r="A5" s="19" t="s">
        <v>38</v>
      </c>
      <c r="B5" s="19" t="s">
        <v>7</v>
      </c>
      <c r="C5" s="19"/>
    </row>
    <row r="6" spans="1:3" x14ac:dyDescent="0.25">
      <c r="A6" s="19" t="s">
        <v>39</v>
      </c>
      <c r="B6" s="19" t="s">
        <v>8</v>
      </c>
      <c r="C6" s="19"/>
    </row>
    <row r="7" spans="1:3" x14ac:dyDescent="0.25">
      <c r="A7" s="19" t="s">
        <v>40</v>
      </c>
      <c r="B7" s="19"/>
      <c r="C7" s="19"/>
    </row>
    <row r="8" spans="1:3" x14ac:dyDescent="0.25">
      <c r="A8" s="19" t="s">
        <v>41</v>
      </c>
      <c r="B8" s="19"/>
      <c r="C8" s="19"/>
    </row>
    <row r="9" spans="1:3" x14ac:dyDescent="0.25">
      <c r="A9" s="19" t="s">
        <v>24</v>
      </c>
      <c r="B9" s="19"/>
      <c r="C9" s="19"/>
    </row>
  </sheetData>
  <sheetProtection algorithmName="SHA-512" hashValue="GbWnC4f2x10VO/LKnBEb883QYLDmvw6cJBNaTQil8AqwxBdLM770GL0wZ8q+U0G3Ji14bkkV1+5+JA2fIOwYhQ==" saltValue="OB6dfsoDEnbmZNdNsLpvzA==" spinCount="100000" sheet="1" objects="1" scenarios="1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2E31-57AA-4329-ABF9-F4482FAF02D2}">
  <dimension ref="A1"/>
  <sheetViews>
    <sheetView workbookViewId="0">
      <selection activeCell="Q13" sqref="Q13"/>
    </sheetView>
  </sheetViews>
  <sheetFormatPr defaultRowHeight="15.75" x14ac:dyDescent="0.25"/>
  <sheetData/>
  <sheetProtection algorithmName="SHA-512" hashValue="KyyoYq7xtUrpKUzMQU9TlLC3hpBoq9Zmbuf143tPJlLh5yMSp1d9NXDd9RZzunbVQUcdDDw1PXJab5HceLPpTg==" saltValue="CzvwFlI/Tw/VUwLcSQd9jw==" spinCount="100000" sheet="1" objects="1" scenarios="1"/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323494-AD4D-4017-A131-A537ADD999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申請表</vt:lpstr>
      <vt:lpstr>分數參考表</vt:lpstr>
      <vt:lpstr>期刊類型作者序加權</vt:lpstr>
      <vt:lpstr>範例</vt:lpstr>
      <vt:lpstr>申請表!Print_Area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cyd</dc:creator>
  <cp:lastModifiedBy>user</cp:lastModifiedBy>
  <cp:lastPrinted>2026-07-31T01:21:33Z</cp:lastPrinted>
  <dcterms:created xsi:type="dcterms:W3CDTF">2015-06-05T18:19:34Z</dcterms:created>
  <dcterms:modified xsi:type="dcterms:W3CDTF">2026-10-22T06:23:38Z</dcterms:modified>
</cp:coreProperties>
</file>